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filterPrivacy="1" defaultThemeVersion="124226"/>
  <xr:revisionPtr revIDLastSave="0" documentId="13_ncr:1_{4F5121A7-8404-4CD9-B7B4-A05A0B8B17FE}" xr6:coauthVersionLast="40" xr6:coauthVersionMax="40" xr10:uidLastSave="{00000000-0000-0000-0000-000000000000}"/>
  <bookViews>
    <workbookView xWindow="0" yWindow="0" windowWidth="28800" windowHeight="12225" activeTab="1" xr2:uid="{00000000-000D-0000-FFFF-FFFF00000000}"/>
  </bookViews>
  <sheets>
    <sheet name="ПЦФ 1" sheetId="7" r:id="rId1"/>
    <sheet name="ПЦФ3" sheetId="8" r:id="rId2"/>
    <sheet name="ПЦФ4" sheetId="9" r:id="rId3"/>
    <sheet name="ПЦФ7" sheetId="10" r:id="rId4"/>
    <sheet name="Лист21" sheetId="28" state="hidden" r:id="rId5"/>
    <sheet name="ПЦФ8 Насиев" sheetId="29" r:id="rId6"/>
    <sheet name="ПЦФ8Онаев" sheetId="30" r:id="rId7"/>
  </sheets>
  <calcPr calcId="191029"/>
</workbook>
</file>

<file path=xl/calcChain.xml><?xml version="1.0" encoding="utf-8"?>
<calcChain xmlns="http://schemas.openxmlformats.org/spreadsheetml/2006/main">
  <c r="G17" i="8" l="1"/>
  <c r="G9" i="30"/>
  <c r="G10" i="9"/>
  <c r="G13" i="10" l="1"/>
  <c r="G11" i="9" l="1"/>
  <c r="G14" i="9" s="1"/>
  <c r="G22" i="8" l="1"/>
  <c r="F7" i="30"/>
  <c r="G10" i="29" l="1"/>
  <c r="F28" i="10" l="1"/>
  <c r="G27" i="10" l="1"/>
  <c r="G26" i="10"/>
  <c r="G24" i="10"/>
  <c r="G23" i="10"/>
  <c r="G22" i="10"/>
  <c r="G21" i="10"/>
  <c r="G20" i="10"/>
  <c r="G19" i="10"/>
  <c r="G18" i="10"/>
  <c r="G17" i="10"/>
  <c r="G16" i="10"/>
  <c r="G15" i="10"/>
  <c r="G14" i="10"/>
  <c r="G29" i="10" l="1"/>
  <c r="F18" i="8"/>
  <c r="G12" i="7" l="1"/>
  <c r="G13" i="7"/>
  <c r="G18" i="7" l="1"/>
  <c r="G23" i="29"/>
  <c r="G11" i="7"/>
  <c r="F7" i="29" l="1"/>
</calcChain>
</file>

<file path=xl/sharedStrings.xml><?xml version="1.0" encoding="utf-8"?>
<sst xmlns="http://schemas.openxmlformats.org/spreadsheetml/2006/main" count="419" uniqueCount="155">
  <si>
    <t>кол-во</t>
  </si>
  <si>
    <t>шт</t>
  </si>
  <si>
    <t>ед.из</t>
  </si>
  <si>
    <t>цена</t>
  </si>
  <si>
    <t>усл</t>
  </si>
  <si>
    <t>Название поставщика и номер договора</t>
  </si>
  <si>
    <t>Номер протокола</t>
  </si>
  <si>
    <t>Предмет договора</t>
  </si>
  <si>
    <t>сумма  в тенге</t>
  </si>
  <si>
    <t>Срок выполнения</t>
  </si>
  <si>
    <t>Краткое описание и условия договора</t>
  </si>
  <si>
    <t>Technodom Operator " (Технодом Оператор) АО                                        №4 от 11.03.2025 г.</t>
  </si>
  <si>
    <t>2025 г.</t>
  </si>
  <si>
    <t>Ультрабук</t>
  </si>
  <si>
    <t>Проектор портативный</t>
  </si>
  <si>
    <t>Elementum ТОО        №013/25 от 13/03/2025 г.</t>
  </si>
  <si>
    <t>05.03.2025 г.</t>
  </si>
  <si>
    <t>Поставка основных средств</t>
  </si>
  <si>
    <t>Весы лабораторные</t>
  </si>
  <si>
    <t>Итого:</t>
  </si>
  <si>
    <t>ASPIRANS (АСПИРАНС) ТОО  №203612 от 14.02.2025 г.</t>
  </si>
  <si>
    <t>13.02.2025 г.</t>
  </si>
  <si>
    <t xml:space="preserve">Публикация статьи </t>
  </si>
  <si>
    <t xml:space="preserve">НАО "Атырауский университет им. Х. Досмухамедова",                            .№92 от 10.10.2024 г.      </t>
  </si>
  <si>
    <t xml:space="preserve">НАО " Торайгыров Университет"                                   №86  от 10.10.2024 г.            </t>
  </si>
  <si>
    <t>Северо-Казахстанский гос.универ. М.Козыбаева РГП №85 от 10.12.2024 г.</t>
  </si>
  <si>
    <t>НАО "Кокшетауский университет им. Ш. Уалиханова"                                       №84 от 10.10.2024 г.</t>
  </si>
  <si>
    <t>ТОО"Казахский НИИ водного хозяйства"                                        №93 от 10.10.2024 г.</t>
  </si>
  <si>
    <t>Северо-Казахстанский НИИ сельского хозяйства  ТОО                             №90 от  10.10.2024 г.</t>
  </si>
  <si>
    <t>Казахский Национальный Аграрный  исУниверситет НАО                                      №88 от 10.10.2024 г.</t>
  </si>
  <si>
    <t>Научно-производственный центр животноводства и вет                                       №91 от 10.10.2024 г.</t>
  </si>
  <si>
    <t xml:space="preserve">УСХОС ТОО                                №83  от 10.10.2024 г                                     </t>
  </si>
  <si>
    <t xml:space="preserve">Казахский агротехнический университет Сейфуллина        №89 от 10.10.2024 г.          </t>
  </si>
  <si>
    <t xml:space="preserve">Учреждение Международ.Таразский университет                                    №87 от 10.10.2024 г.  </t>
  </si>
  <si>
    <t>НАО «Торайгыров университет»</t>
  </si>
  <si>
    <t>РГП на ПХВ «Институт биологии и биотехнологии растений» КН МНВО РК     №95/25 от 22.10.2024 г.</t>
  </si>
  <si>
    <t xml:space="preserve">НАО «Торайгыров университет»                             №95/9 от 22.10.2024 г.    </t>
  </si>
  <si>
    <t>Выполнение НИР по соисполнительству</t>
  </si>
  <si>
    <t>ТОО «НОЦ – Qazyna»</t>
  </si>
  <si>
    <t>НАО «КазАТИУ им. С. Сейфуллина»</t>
  </si>
  <si>
    <t>ЧУ «Шымкентский университет»</t>
  </si>
  <si>
    <t>ТОО «Сев.-Каз. НИИСХ»</t>
  </si>
  <si>
    <t xml:space="preserve">Казахский Национальный Аграрный  исУниверситет НАО                                                    </t>
  </si>
  <si>
    <t xml:space="preserve">Научно-производственный центр животноводства и вет                                              </t>
  </si>
  <si>
    <t>ТОО «Научно-производственный центр животноводства и ветеринарии»</t>
  </si>
  <si>
    <t>НАО «Костанайский региональный университет имени А. Байтурсынова»</t>
  </si>
  <si>
    <t>АО «Республиканский центр по племенному делу в животноводстве «Асыл түлік»</t>
  </si>
  <si>
    <t>ТОО «Юго-Западный научно-исследовательский институт животноводства и растениеводства»</t>
  </si>
  <si>
    <t>31.12.2025 г.</t>
  </si>
  <si>
    <t>13.03.2025 г.</t>
  </si>
  <si>
    <t>Казхимагро ТОО                        №13 от 28.04.2025 г.</t>
  </si>
  <si>
    <t>Поставка расходных материалов</t>
  </si>
  <si>
    <t xml:space="preserve">Лента малярная </t>
  </si>
  <si>
    <t>Прибор для таврения животных</t>
  </si>
  <si>
    <t>09.06.2025г</t>
  </si>
  <si>
    <t>Набор реагентов ДНК-Экстран-2</t>
  </si>
  <si>
    <t>РИЦ</t>
  </si>
  <si>
    <t>Публикация статьи</t>
  </si>
  <si>
    <t>IntroGen ТОО                             №26-2025 от 25.04.2025 г.</t>
  </si>
  <si>
    <t>DeltaLab ТОО                             №006-2025 от 28.04.2025 г.</t>
  </si>
  <si>
    <t>2-Бром-2-нитроропан</t>
  </si>
  <si>
    <t>упак</t>
  </si>
  <si>
    <t>№ 7 от 24.04.2025 г.</t>
  </si>
  <si>
    <t xml:space="preserve">                                      Реестр приобретенных товаров, работ и услуг в рамках выполнения  ПЦФ 1 за 2025 год</t>
  </si>
  <si>
    <t xml:space="preserve">                                        Реестр приобретенных товаров, работ и услуг в рамках выполнения  ПЦФ 3 за 2025 год</t>
  </si>
  <si>
    <t xml:space="preserve">                                            Реестр приобретенных товаров, работ и услуг в рамках выполнения  ПЦФ 4 за 2025 год</t>
  </si>
  <si>
    <t xml:space="preserve">                                                       Реестр приобретенных товаров, работ и услуг в рамках выполнения  ПЦФ 8 за 2025 год</t>
  </si>
  <si>
    <t xml:space="preserve">                   Реестр приобретенных товаров, работ и услуг в рамках выполнения  ПЦФ 8 за 2025 год</t>
  </si>
  <si>
    <t>Статус выпонения</t>
  </si>
  <si>
    <t>OPTONIC ТОО дог№КН-02/25 от 09.04.2025г</t>
  </si>
  <si>
    <t>№4 от 08.04.2025 г.</t>
  </si>
  <si>
    <t>07.07.2025 г.</t>
  </si>
  <si>
    <t>Eqyuine80Kselect 48 test</t>
  </si>
  <si>
    <t xml:space="preserve"> ZALMA Ltd  ТОО                            дог.№62-101 от 30.04.2025 г</t>
  </si>
  <si>
    <t xml:space="preserve">Разработка методики индексной оценки плдеменной ценности овец </t>
  </si>
  <si>
    <t xml:space="preserve">Научно-производственный центр  ТОО                                          дог.№14 от 28.04.2025 г.        </t>
  </si>
  <si>
    <t>№7 от 24.04.2025 г.</t>
  </si>
  <si>
    <t>Набор для анализа Qubit 1 X, 500 реакций</t>
  </si>
  <si>
    <t>набор</t>
  </si>
  <si>
    <t>14.07.2025 г.</t>
  </si>
  <si>
    <t>13.08.2025 г.</t>
  </si>
  <si>
    <t>Сурфагон 100 мл</t>
  </si>
  <si>
    <t>фл.</t>
  </si>
  <si>
    <t>Магэстрофан</t>
  </si>
  <si>
    <t>Эндометрафаг</t>
  </si>
  <si>
    <t>полиэтил.</t>
  </si>
  <si>
    <t>Шприц 10 мл</t>
  </si>
  <si>
    <t>Шприц 5 мл</t>
  </si>
  <si>
    <t>Спирт этиловый 70%</t>
  </si>
  <si>
    <t>Чехол для искусственного осеменения</t>
  </si>
  <si>
    <t>Перчатки для искусственного осеменения</t>
  </si>
  <si>
    <t>упак.</t>
  </si>
  <si>
    <t>Витамин Е 100 мл</t>
  </si>
  <si>
    <t>Цефтимаг 100 м л</t>
  </si>
  <si>
    <t>Кетолайн 100 мл</t>
  </si>
  <si>
    <t>Шприц Жанэ 150 мл</t>
  </si>
  <si>
    <t>Перчатки винило-нитрил</t>
  </si>
  <si>
    <t>Утеростон раствор для инъекций 100  мл</t>
  </si>
  <si>
    <t>Поставка товаров</t>
  </si>
  <si>
    <t>№8 от 12.05.2025 г</t>
  </si>
  <si>
    <t>29.05.2025 г.</t>
  </si>
  <si>
    <t>Кальянова Т.Ю. ИП     №15 от 14.05.2025 г.</t>
  </si>
  <si>
    <t xml:space="preserve">                                  Реестр приобретенных товаров, работ и услуг в рамках выполнения  ПЦФ 7 за 2025 год</t>
  </si>
  <si>
    <t>Tanir Research Laboratory ТОО              №004 от 28.04.2025 г.</t>
  </si>
  <si>
    <t>Выполенение прикладных научных исследований</t>
  </si>
  <si>
    <t>Статус выполнения</t>
  </si>
  <si>
    <t>исполнен</t>
  </si>
  <si>
    <t>№12 от 19.06.2025 г.</t>
  </si>
  <si>
    <t>Приобретение расходных материалов</t>
  </si>
  <si>
    <t>Костюмы, халаты</t>
  </si>
  <si>
    <t>07.07.2025 г</t>
  </si>
  <si>
    <t>Спецкомплект ТОО дог.№22 от 23.06.2025 г.</t>
  </si>
  <si>
    <t>PetroRetail ТОО                                       дог.№08/02-601-2025 от 20.06.2025 г.</t>
  </si>
  <si>
    <t>№10 от 04.06.2025 г</t>
  </si>
  <si>
    <t>Поставка  ГСМ</t>
  </si>
  <si>
    <t>л</t>
  </si>
  <si>
    <t>Бензин АИ-92</t>
  </si>
  <si>
    <t>Статус выполения</t>
  </si>
  <si>
    <t>10.09.2025 г</t>
  </si>
  <si>
    <t>ZALMA Ltd  ТОО                            дог.№122-101 от 20.08.2025г</t>
  </si>
  <si>
    <t>TechPrime ТОО                                дог.№18/2025 от 20.08.2025 г.</t>
  </si>
  <si>
    <t>Поставка расходных материалов и оборудования</t>
  </si>
  <si>
    <t>17.11.2025 г.</t>
  </si>
  <si>
    <t>23.10.2025 г.</t>
  </si>
  <si>
    <t>DeltaLab ТОО                  дог.№017-2025 от 21.08.2025 г.</t>
  </si>
  <si>
    <t>№17 от 19.08.2025 г.</t>
  </si>
  <si>
    <t>Проточная ячейка</t>
  </si>
  <si>
    <t>набор реагентов</t>
  </si>
  <si>
    <t>Tanir Research Laboratory ТОО              №005 от 21.08.2025 г.</t>
  </si>
  <si>
    <t>Услуги сторонних организай\ций</t>
  </si>
  <si>
    <t>15.12.2025 г.</t>
  </si>
  <si>
    <t>ТопанТОО                            Дог.№130/РS/09-25  от 15.09.2025 г.</t>
  </si>
  <si>
    <t>№18 от 11.09.2025 г.</t>
  </si>
  <si>
    <t>04.12.2025 г.</t>
  </si>
  <si>
    <t>Статус исполнения</t>
  </si>
  <si>
    <t>Жекиев Т.А. ИП                                  дог.№51 от 02.10.2025 г.</t>
  </si>
  <si>
    <t>№20 от 01.10.2025 г.</t>
  </si>
  <si>
    <t>усл.</t>
  </si>
  <si>
    <t>поставка расходных материалов</t>
  </si>
  <si>
    <t>16.10.2025 г.</t>
  </si>
  <si>
    <t>сырье и материалы</t>
  </si>
  <si>
    <t>публикация статьи</t>
  </si>
  <si>
    <t>Munai Gas Enginering ТОО       дог.№34-MGE от 10.10.2025 г.</t>
  </si>
  <si>
    <t>№21 от 10.10.2025 г.</t>
  </si>
  <si>
    <t>поверка средств</t>
  </si>
  <si>
    <t>Munai Gas Enginering ТОО       дог.№28-MGE от 10.10.2025 г.</t>
  </si>
  <si>
    <t>Хунланд Трейд ООО               доп.№1 от 05.09.2025 г.                      к договору №1 от 21.10.2024 г.</t>
  </si>
  <si>
    <t>научно-исслед.работы</t>
  </si>
  <si>
    <t>31.10.2025 г.</t>
  </si>
  <si>
    <t>Munai Gas Enginering ТОО       дог.№38/2 от 21.10.2025 г.</t>
  </si>
  <si>
    <t>Барыс кх Договор №58 от 03.11.2025г</t>
  </si>
  <si>
    <t>Жекиев Т.А. ИП договор №52 от 24.11.2025 г.</t>
  </si>
  <si>
    <t>№26 от 21.11.2025 г</t>
  </si>
  <si>
    <t>№23 от 29.10.2025 г.</t>
  </si>
  <si>
    <t>№21/1 от10.10.2025 тг.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</si>
</sst>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_р_._-;\-* #,##0_р_._-;_-* &quot;-&quot;??_р_._-;_-@_-"/>
    <numFmt numFmtId="165" formatCode="_-* #,##0.0_р_._-;\-* #,##0.0_р_._-;_-* &quot;-&quot;??_р_._-;_-@_-"/>
  </numFmts>
  <fonts count="1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2">
    <xf numFmtId="0" fontId="0" fillId="0" borderId="0"/>
    <xf numFmtId="43" fontId="3" fillId="0" borderId="0" applyFont="0" applyFill="0" applyBorder="0" applyAlignment="0" applyProtection="0"/>
    <xf numFmtId="0" fontId="9" fillId="0" borderId="0"/>
    <xf numFmtId="0" fontId="9" fillId="0" borderId="0"/>
    <xf numFmtId="0" fontId="10" fillId="0" borderId="0"/>
    <xf numFmtId="0" fontId="3" fillId="0" borderId="0"/>
    <xf numFmtId="0" fontId="9" fillId="0" borderId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2" fillId="0" borderId="0" applyNumberFormat="0" applyFill="0" applyBorder="0" applyAlignment="0" applyProtection="0"/>
  </cellStyleXfs>
  <cellXfs count="12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4" fillId="0" borderId="0" xfId="0" applyFont="1"/>
    <xf numFmtId="0" fontId="2" fillId="0" borderId="0" xfId="0" applyFont="1"/>
    <xf numFmtId="14" fontId="1" fillId="0" borderId="1" xfId="0" applyNumberFormat="1" applyFont="1" applyBorder="1" applyAlignment="1">
      <alignment horizontal="center" vertical="center" wrapText="1"/>
    </xf>
    <xf numFmtId="0" fontId="2" fillId="2" borderId="5" xfId="0" applyFont="1" applyFill="1" applyBorder="1" applyAlignment="1">
      <alignment wrapText="1"/>
    </xf>
    <xf numFmtId="0" fontId="2" fillId="2" borderId="5" xfId="0" applyFont="1" applyFill="1" applyBorder="1"/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4" fontId="1" fillId="0" borderId="4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2" borderId="1" xfId="0" applyFill="1" applyBorder="1"/>
    <xf numFmtId="3" fontId="0" fillId="2" borderId="1" xfId="0" applyNumberFormat="1" applyFill="1" applyBorder="1"/>
    <xf numFmtId="0" fontId="0" fillId="0" borderId="1" xfId="0" applyBorder="1" applyAlignment="1">
      <alignment horizontal="center" vertical="center"/>
    </xf>
    <xf numFmtId="164" fontId="5" fillId="0" borderId="1" xfId="0" applyNumberFormat="1" applyFont="1" applyBorder="1" applyAlignment="1">
      <alignment horizontal="left" vertical="center" wrapText="1"/>
    </xf>
    <xf numFmtId="4" fontId="5" fillId="0" borderId="1" xfId="1" applyNumberFormat="1" applyFont="1" applyBorder="1" applyAlignment="1">
      <alignment horizontal="center" vertical="center" wrapText="1"/>
    </xf>
    <xf numFmtId="4" fontId="0" fillId="2" borderId="1" xfId="0" applyNumberFormat="1" applyFill="1" applyBorder="1"/>
    <xf numFmtId="0" fontId="7" fillId="0" borderId="1" xfId="0" applyNumberFormat="1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165" fontId="1" fillId="0" borderId="1" xfId="1" applyNumberFormat="1" applyFont="1" applyBorder="1" applyAlignment="1">
      <alignment vertical="center"/>
    </xf>
    <xf numFmtId="165" fontId="5" fillId="0" borderId="1" xfId="1" applyNumberFormat="1" applyFont="1" applyBorder="1" applyAlignment="1">
      <alignment vertical="center" wrapText="1"/>
    </xf>
    <xf numFmtId="4" fontId="2" fillId="2" borderId="2" xfId="0" applyNumberFormat="1" applyFont="1" applyFill="1" applyBorder="1"/>
    <xf numFmtId="0" fontId="0" fillId="0" borderId="3" xfId="0" applyBorder="1"/>
    <xf numFmtId="4" fontId="1" fillId="0" borderId="4" xfId="0" applyNumberFormat="1" applyFont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0" fillId="0" borderId="1" xfId="0" applyNumberFormat="1" applyBorder="1"/>
    <xf numFmtId="0" fontId="6" fillId="0" borderId="1" xfId="0" applyNumberFormat="1" applyFont="1" applyFill="1" applyBorder="1" applyAlignment="1">
      <alignment horizontal="left" vertical="center" wrapText="1"/>
    </xf>
    <xf numFmtId="4" fontId="0" fillId="0" borderId="1" xfId="0" applyNumberFormat="1" applyBorder="1" applyAlignment="1">
      <alignment vertical="center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2" borderId="1" xfId="0" applyFill="1" applyBorder="1" applyAlignment="1"/>
    <xf numFmtId="0" fontId="0" fillId="0" borderId="1" xfId="0" applyBorder="1" applyAlignment="1"/>
    <xf numFmtId="0" fontId="2" fillId="0" borderId="0" xfId="0" applyFont="1" applyAlignment="1">
      <alignment horizontal="left"/>
    </xf>
    <xf numFmtId="0" fontId="1" fillId="0" borderId="3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7" fillId="3" borderId="1" xfId="0" applyNumberFormat="1" applyFont="1" applyFill="1" applyBorder="1" applyAlignment="1">
      <alignment horizontal="left" vertical="center" wrapText="1"/>
    </xf>
    <xf numFmtId="0" fontId="8" fillId="0" borderId="1" xfId="0" applyFont="1" applyBorder="1"/>
    <xf numFmtId="4" fontId="7" fillId="3" borderId="1" xfId="0" applyNumberFormat="1" applyFont="1" applyFill="1" applyBorder="1" applyAlignment="1">
      <alignment horizontal="right" vertical="center"/>
    </xf>
    <xf numFmtId="0" fontId="8" fillId="2" borderId="1" xfId="0" applyFont="1" applyFill="1" applyBorder="1"/>
    <xf numFmtId="4" fontId="8" fillId="2" borderId="1" xfId="0" applyNumberFormat="1" applyFont="1" applyFill="1" applyBorder="1"/>
    <xf numFmtId="0" fontId="2" fillId="2" borderId="5" xfId="0" applyFont="1" applyFill="1" applyBorder="1" applyAlignment="1">
      <alignment horizontal="center" wrapText="1"/>
    </xf>
    <xf numFmtId="165" fontId="8" fillId="2" borderId="1" xfId="0" applyNumberFormat="1" applyFont="1" applyFill="1" applyBorder="1"/>
    <xf numFmtId="0" fontId="8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2" fontId="9" fillId="0" borderId="1" xfId="2" applyNumberFormat="1" applyBorder="1" applyAlignment="1">
      <alignment horizontal="left" vertical="center" wrapText="1"/>
    </xf>
    <xf numFmtId="0" fontId="0" fillId="2" borderId="1" xfId="0" applyFill="1" applyBorder="1" applyAlignment="1">
      <alignment horizontal="center"/>
    </xf>
    <xf numFmtId="4" fontId="0" fillId="2" borderId="1" xfId="0" applyNumberFormat="1" applyFill="1" applyBorder="1" applyAlignment="1">
      <alignment horizontal="center"/>
    </xf>
    <xf numFmtId="4" fontId="0" fillId="0" borderId="1" xfId="0" applyNumberFormat="1" applyBorder="1" applyAlignment="1">
      <alignment horizontal="center" vertical="center"/>
    </xf>
    <xf numFmtId="4" fontId="1" fillId="0" borderId="1" xfId="0" applyNumberFormat="1" applyFont="1" applyBorder="1" applyAlignment="1">
      <alignment horizontal="right" vertical="center"/>
    </xf>
    <xf numFmtId="3" fontId="5" fillId="0" borderId="1" xfId="0" applyNumberFormat="1" applyFont="1" applyBorder="1" applyAlignment="1">
      <alignment horizontal="right" vertical="center" wrapText="1"/>
    </xf>
    <xf numFmtId="4" fontId="1" fillId="2" borderId="5" xfId="0" applyNumberFormat="1" applyFont="1" applyFill="1" applyBorder="1" applyAlignment="1">
      <alignment horizontal="right"/>
    </xf>
    <xf numFmtId="2" fontId="0" fillId="0" borderId="1" xfId="0" applyNumberFormat="1" applyBorder="1" applyAlignment="1">
      <alignment horizontal="left" vertical="center" wrapText="1"/>
    </xf>
    <xf numFmtId="164" fontId="5" fillId="0" borderId="1" xfId="0" applyNumberFormat="1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2" fillId="2" borderId="10" xfId="0" applyNumberFormat="1" applyFont="1" applyFill="1" applyBorder="1"/>
    <xf numFmtId="0" fontId="1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wrapText="1"/>
    </xf>
    <xf numFmtId="0" fontId="2" fillId="2" borderId="11" xfId="0" applyFont="1" applyFill="1" applyBorder="1"/>
    <xf numFmtId="4" fontId="1" fillId="2" borderId="11" xfId="0" applyNumberFormat="1" applyFont="1" applyFill="1" applyBorder="1" applyAlignment="1">
      <alignment horizontal="center"/>
    </xf>
    <xf numFmtId="4" fontId="2" fillId="2" borderId="11" xfId="0" applyNumberFormat="1" applyFont="1" applyFill="1" applyBorder="1"/>
    <xf numFmtId="0" fontId="2" fillId="2" borderId="12" xfId="0" applyFont="1" applyFill="1" applyBorder="1"/>
    <xf numFmtId="4" fontId="2" fillId="2" borderId="13" xfId="0" applyNumberFormat="1" applyFont="1" applyFill="1" applyBorder="1"/>
    <xf numFmtId="0" fontId="12" fillId="0" borderId="0" xfId="11"/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right" vertical="center"/>
    </xf>
    <xf numFmtId="4" fontId="13" fillId="0" borderId="1" xfId="0" applyNumberFormat="1" applyFont="1" applyFill="1" applyBorder="1" applyAlignment="1">
      <alignment vertical="center"/>
    </xf>
    <xf numFmtId="164" fontId="5" fillId="0" borderId="1" xfId="0" applyNumberFormat="1" applyFont="1" applyFill="1" applyBorder="1" applyAlignment="1">
      <alignment vertical="center" wrapText="1"/>
    </xf>
    <xf numFmtId="0" fontId="0" fillId="0" borderId="4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2" fillId="0" borderId="0" xfId="0" applyFont="1" applyAlignment="1">
      <alignment horizontal="left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center" vertical="center"/>
    </xf>
    <xf numFmtId="4" fontId="1" fillId="0" borderId="3" xfId="0" applyNumberFormat="1" applyFont="1" applyBorder="1" applyAlignment="1">
      <alignment horizontal="center" vertical="center"/>
    </xf>
    <xf numFmtId="4" fontId="1" fillId="0" borderId="2" xfId="0" applyNumberFormat="1" applyFont="1" applyBorder="1" applyAlignment="1">
      <alignment horizontal="right" vertical="center"/>
    </xf>
    <xf numFmtId="4" fontId="1" fillId="0" borderId="3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2">
    <cellStyle name="Гиперссылка" xfId="11" builtinId="8"/>
    <cellStyle name="Денежный 2" xfId="3" xr:uid="{00000000-0005-0000-0000-000001000000}"/>
    <cellStyle name="Денежный 2 2" xfId="7" xr:uid="{00000000-0005-0000-0000-000002000000}"/>
    <cellStyle name="Денежный 3" xfId="8" xr:uid="{00000000-0005-0000-0000-000003000000}"/>
    <cellStyle name="Обычный" xfId="0" builtinId="0"/>
    <cellStyle name="Обычный 2" xfId="4" xr:uid="{00000000-0005-0000-0000-000005000000}"/>
    <cellStyle name="Обычный 3" xfId="5" xr:uid="{00000000-0005-0000-0000-000006000000}"/>
    <cellStyle name="Обычный 4" xfId="2" xr:uid="{00000000-0005-0000-0000-000007000000}"/>
    <cellStyle name="Обычный 4 2" xfId="9" xr:uid="{00000000-0005-0000-0000-000008000000}"/>
    <cellStyle name="Финансовый" xfId="1" builtinId="3"/>
    <cellStyle name="Финансовый 2" xfId="6" xr:uid="{00000000-0005-0000-0000-00000A000000}"/>
    <cellStyle name="Финансовый 2 2" xfId="10" xr:uid="{00000000-0005-0000-0000-00000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R21"/>
  <sheetViews>
    <sheetView topLeftCell="A4" workbookViewId="0">
      <selection activeCell="C17" sqref="C17"/>
    </sheetView>
  </sheetViews>
  <sheetFormatPr defaultRowHeight="15" x14ac:dyDescent="0.25"/>
  <cols>
    <col min="1" max="1" width="23.28515625" customWidth="1"/>
    <col min="2" max="2" width="25.42578125" customWidth="1"/>
    <col min="3" max="3" width="23.7109375" customWidth="1"/>
    <col min="4" max="4" width="7" customWidth="1"/>
    <col min="5" max="5" width="8.5703125" customWidth="1"/>
    <col min="6" max="6" width="16" customWidth="1"/>
    <col min="7" max="7" width="15.28515625" customWidth="1"/>
    <col min="8" max="9" width="12" customWidth="1"/>
    <col min="10" max="10" width="33.140625" customWidth="1"/>
    <col min="11" max="11" width="12.140625" customWidth="1"/>
    <col min="12" max="12" width="22.42578125" customWidth="1"/>
    <col min="15" max="15" width="11.5703125" customWidth="1"/>
    <col min="16" max="16" width="12.7109375" customWidth="1"/>
    <col min="17" max="17" width="14.140625" customWidth="1"/>
    <col min="18" max="18" width="20.42578125" customWidth="1"/>
  </cols>
  <sheetData>
    <row r="3" spans="1:18" x14ac:dyDescent="0.25">
      <c r="A3" s="1"/>
      <c r="B3" s="107" t="s">
        <v>63</v>
      </c>
      <c r="C3" s="107"/>
      <c r="D3" s="107"/>
      <c r="E3" s="107"/>
      <c r="F3" s="107"/>
      <c r="G3" s="107"/>
      <c r="H3" s="107"/>
      <c r="I3" s="107"/>
      <c r="J3" s="107"/>
      <c r="K3" s="107"/>
      <c r="L3" s="1"/>
      <c r="M3" s="1"/>
      <c r="N3" s="1"/>
      <c r="O3" s="1"/>
      <c r="P3" s="1"/>
      <c r="Q3" s="1"/>
      <c r="R3" s="1"/>
    </row>
    <row r="4" spans="1:18" x14ac:dyDescent="0.25">
      <c r="A4" s="1"/>
      <c r="B4" s="10"/>
      <c r="C4" s="10"/>
      <c r="D4" s="10"/>
      <c r="E4" s="10"/>
      <c r="F4" s="10"/>
      <c r="G4" s="10"/>
      <c r="H4" s="10"/>
      <c r="I4" s="48"/>
      <c r="J4" s="10"/>
      <c r="K4" s="10"/>
      <c r="L4" s="1"/>
      <c r="M4" s="1"/>
      <c r="N4" s="1"/>
      <c r="O4" s="1"/>
      <c r="P4" s="1"/>
      <c r="Q4" s="1"/>
      <c r="R4" s="1"/>
    </row>
    <row r="5" spans="1:1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39" customHeight="1" x14ac:dyDescent="0.25">
      <c r="A6" s="7" t="s">
        <v>5</v>
      </c>
      <c r="B6" s="7" t="s">
        <v>6</v>
      </c>
      <c r="C6" s="7" t="s">
        <v>7</v>
      </c>
      <c r="D6" s="7" t="s">
        <v>2</v>
      </c>
      <c r="E6" s="7" t="s">
        <v>0</v>
      </c>
      <c r="F6" s="7" t="s">
        <v>3</v>
      </c>
      <c r="G6" s="8" t="s">
        <v>8</v>
      </c>
      <c r="H6" s="7" t="s">
        <v>9</v>
      </c>
      <c r="I6" s="7" t="s">
        <v>68</v>
      </c>
      <c r="J6" s="7" t="s">
        <v>10</v>
      </c>
      <c r="K6" s="1"/>
      <c r="L6" s="1"/>
      <c r="M6" s="1"/>
      <c r="N6" s="1"/>
      <c r="O6" s="1"/>
      <c r="P6" s="1"/>
      <c r="Q6" s="1"/>
      <c r="R6" s="1"/>
    </row>
    <row r="7" spans="1:18" ht="38.25" customHeight="1" x14ac:dyDescent="0.25">
      <c r="A7" s="36" t="s">
        <v>56</v>
      </c>
      <c r="B7" s="37" t="s">
        <v>62</v>
      </c>
      <c r="C7" s="2" t="s">
        <v>57</v>
      </c>
      <c r="D7" s="3" t="s">
        <v>4</v>
      </c>
      <c r="E7" s="3">
        <v>1</v>
      </c>
      <c r="F7" s="68">
        <v>146240</v>
      </c>
      <c r="G7" s="68">
        <v>146240</v>
      </c>
      <c r="H7" s="38" t="s">
        <v>12</v>
      </c>
      <c r="I7" s="50" t="s">
        <v>106</v>
      </c>
      <c r="J7" s="2" t="s">
        <v>57</v>
      </c>
    </row>
    <row r="8" spans="1:18" ht="38.25" customHeight="1" x14ac:dyDescent="0.25">
      <c r="A8" s="82" t="s">
        <v>56</v>
      </c>
      <c r="B8" s="79"/>
      <c r="C8" s="2" t="s">
        <v>57</v>
      </c>
      <c r="D8" s="81" t="s">
        <v>4</v>
      </c>
      <c r="E8" s="81">
        <v>1</v>
      </c>
      <c r="F8" s="68">
        <v>112000</v>
      </c>
      <c r="G8" s="68">
        <v>112000</v>
      </c>
      <c r="H8" s="80" t="s">
        <v>12</v>
      </c>
      <c r="I8" s="80" t="s">
        <v>106</v>
      </c>
      <c r="J8" s="2" t="s">
        <v>57</v>
      </c>
    </row>
    <row r="9" spans="1:18" ht="51" x14ac:dyDescent="0.25">
      <c r="A9" s="9" t="s">
        <v>35</v>
      </c>
      <c r="B9" s="34"/>
      <c r="C9" s="45" t="s">
        <v>37</v>
      </c>
      <c r="D9" s="109" t="s">
        <v>4</v>
      </c>
      <c r="E9" s="24">
        <v>1</v>
      </c>
      <c r="F9" s="69">
        <v>93414078</v>
      </c>
      <c r="G9" s="69">
        <v>93414078</v>
      </c>
      <c r="H9" s="108" t="s">
        <v>12</v>
      </c>
      <c r="I9" s="50"/>
      <c r="J9" s="45" t="s">
        <v>37</v>
      </c>
    </row>
    <row r="10" spans="1:18" ht="38.25" x14ac:dyDescent="0.25">
      <c r="A10" s="6" t="s">
        <v>36</v>
      </c>
      <c r="B10" s="16"/>
      <c r="C10" s="45" t="s">
        <v>37</v>
      </c>
      <c r="D10" s="109"/>
      <c r="E10" s="24">
        <v>1</v>
      </c>
      <c r="F10" s="69">
        <v>10000000</v>
      </c>
      <c r="G10" s="69">
        <v>10000000</v>
      </c>
      <c r="H10" s="108"/>
      <c r="I10" s="50"/>
      <c r="J10" s="45" t="s">
        <v>37</v>
      </c>
    </row>
    <row r="11" spans="1:18" x14ac:dyDescent="0.25">
      <c r="A11" s="22" t="s">
        <v>19</v>
      </c>
      <c r="B11" s="22"/>
      <c r="C11" s="46"/>
      <c r="D11" s="22"/>
      <c r="E11" s="22"/>
      <c r="F11" s="22"/>
      <c r="G11" s="23">
        <f>SUM(G7:G10)</f>
        <v>103672318</v>
      </c>
      <c r="H11" s="22"/>
      <c r="I11" s="22"/>
      <c r="J11" s="46"/>
    </row>
    <row r="12" spans="1:18" ht="30" customHeight="1" x14ac:dyDescent="0.25">
      <c r="A12" s="101" t="s">
        <v>50</v>
      </c>
      <c r="B12" s="103" t="s">
        <v>62</v>
      </c>
      <c r="C12" s="105" t="s">
        <v>51</v>
      </c>
      <c r="D12" s="16" t="s">
        <v>1</v>
      </c>
      <c r="E12" s="21">
        <v>4</v>
      </c>
      <c r="F12" s="39">
        <v>9500</v>
      </c>
      <c r="G12" s="39">
        <f>E12*F12</f>
        <v>38000</v>
      </c>
      <c r="H12" s="16" t="s">
        <v>54</v>
      </c>
      <c r="I12" s="16" t="s">
        <v>106</v>
      </c>
      <c r="J12" s="47" t="s">
        <v>52</v>
      </c>
    </row>
    <row r="13" spans="1:18" ht="23.25" customHeight="1" x14ac:dyDescent="0.25">
      <c r="A13" s="102"/>
      <c r="B13" s="104"/>
      <c r="C13" s="106"/>
      <c r="D13" s="16" t="s">
        <v>1</v>
      </c>
      <c r="E13" s="21">
        <v>2</v>
      </c>
      <c r="F13" s="39">
        <v>95000</v>
      </c>
      <c r="G13" s="39">
        <f>E13*F13</f>
        <v>190000</v>
      </c>
      <c r="H13" s="16" t="s">
        <v>54</v>
      </c>
      <c r="I13" s="16" t="s">
        <v>106</v>
      </c>
      <c r="J13" s="47" t="s">
        <v>53</v>
      </c>
    </row>
    <row r="14" spans="1:18" ht="30" x14ac:dyDescent="0.25">
      <c r="A14" s="40" t="s">
        <v>59</v>
      </c>
      <c r="B14" s="43" t="s">
        <v>62</v>
      </c>
      <c r="C14" s="45" t="s">
        <v>51</v>
      </c>
      <c r="D14" s="30" t="s">
        <v>1</v>
      </c>
      <c r="E14" s="24">
        <v>8</v>
      </c>
      <c r="F14" s="30">
        <v>54700</v>
      </c>
      <c r="G14" s="41">
        <v>437760</v>
      </c>
      <c r="H14" s="30" t="s">
        <v>54</v>
      </c>
      <c r="I14" s="30" t="s">
        <v>106</v>
      </c>
      <c r="J14" s="30" t="s">
        <v>55</v>
      </c>
    </row>
    <row r="15" spans="1:18" ht="30" x14ac:dyDescent="0.25">
      <c r="A15" s="40" t="s">
        <v>58</v>
      </c>
      <c r="B15" s="43" t="s">
        <v>62</v>
      </c>
      <c r="C15" s="45" t="s">
        <v>51</v>
      </c>
      <c r="D15" s="30" t="s">
        <v>61</v>
      </c>
      <c r="E15" s="24">
        <v>1</v>
      </c>
      <c r="F15" s="41">
        <v>161470</v>
      </c>
      <c r="G15" s="41">
        <v>161470</v>
      </c>
      <c r="H15" s="30" t="s">
        <v>118</v>
      </c>
      <c r="I15" s="30" t="s">
        <v>106</v>
      </c>
      <c r="J15" s="30" t="s">
        <v>60</v>
      </c>
    </row>
    <row r="16" spans="1:18" ht="45.75" customHeight="1" x14ac:dyDescent="0.25">
      <c r="A16" s="64" t="s">
        <v>69</v>
      </c>
      <c r="B16" s="49" t="s">
        <v>70</v>
      </c>
      <c r="C16" s="45" t="s">
        <v>51</v>
      </c>
      <c r="D16" s="30" t="s">
        <v>1</v>
      </c>
      <c r="E16" s="24">
        <v>10</v>
      </c>
      <c r="F16" s="41">
        <v>2642112</v>
      </c>
      <c r="G16" s="41">
        <v>26421120</v>
      </c>
      <c r="H16" s="24" t="s">
        <v>71</v>
      </c>
      <c r="I16" s="63" t="s">
        <v>106</v>
      </c>
      <c r="J16" s="62" t="s">
        <v>72</v>
      </c>
    </row>
    <row r="17" spans="1:10" ht="45.75" customHeight="1" x14ac:dyDescent="0.25">
      <c r="B17" s="49"/>
      <c r="C17" s="45"/>
      <c r="D17" s="30"/>
      <c r="E17" s="30"/>
      <c r="F17" s="41"/>
      <c r="G17" s="41"/>
      <c r="H17" s="24"/>
      <c r="I17" s="63"/>
      <c r="J17" s="62"/>
    </row>
    <row r="18" spans="1:10" x14ac:dyDescent="0.25">
      <c r="A18" s="22" t="s">
        <v>19</v>
      </c>
      <c r="B18" s="22"/>
      <c r="C18" s="22"/>
      <c r="D18" s="22"/>
      <c r="E18" s="22"/>
      <c r="F18" s="22"/>
      <c r="G18" s="27">
        <f>SUM(G12:G16)</f>
        <v>27248350</v>
      </c>
      <c r="H18" s="22"/>
      <c r="I18" s="22"/>
      <c r="J18" s="22"/>
    </row>
    <row r="19" spans="1:10" x14ac:dyDescent="0.25">
      <c r="A19" s="16"/>
      <c r="B19" s="16"/>
      <c r="C19" s="45"/>
      <c r="D19" s="30"/>
      <c r="E19" s="30"/>
      <c r="F19" s="41"/>
      <c r="G19" s="41"/>
      <c r="H19" s="24"/>
      <c r="I19" s="16"/>
      <c r="J19" s="16"/>
    </row>
    <row r="20" spans="1:10" x14ac:dyDescent="0.25">
      <c r="A20" s="16"/>
      <c r="B20" s="16"/>
      <c r="C20" s="16"/>
      <c r="D20" s="16"/>
      <c r="E20" s="16"/>
      <c r="F20" s="16"/>
      <c r="G20" s="16"/>
      <c r="H20" s="16"/>
      <c r="I20" s="16"/>
      <c r="J20" s="16"/>
    </row>
    <row r="21" spans="1:10" x14ac:dyDescent="0.25">
      <c r="A21" s="16"/>
      <c r="B21" s="16"/>
      <c r="C21" s="16"/>
      <c r="D21" s="16"/>
      <c r="E21" s="16"/>
      <c r="F21" s="16"/>
      <c r="G21" s="16"/>
      <c r="H21" s="16"/>
      <c r="I21" s="16"/>
      <c r="J21" s="16"/>
    </row>
  </sheetData>
  <mergeCells count="6">
    <mergeCell ref="A12:A13"/>
    <mergeCell ref="B12:B13"/>
    <mergeCell ref="C12:C13"/>
    <mergeCell ref="B3:K3"/>
    <mergeCell ref="H9:H10"/>
    <mergeCell ref="D9:D10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L22"/>
  <sheetViews>
    <sheetView tabSelected="1" topLeftCell="A13" workbookViewId="0">
      <selection activeCell="L13" sqref="L13"/>
    </sheetView>
  </sheetViews>
  <sheetFormatPr defaultRowHeight="15" x14ac:dyDescent="0.25"/>
  <cols>
    <col min="1" max="1" width="26.42578125" customWidth="1"/>
    <col min="2" max="2" width="21" customWidth="1"/>
    <col min="3" max="3" width="23.5703125" customWidth="1"/>
    <col min="4" max="5" width="14" customWidth="1"/>
    <col min="6" max="6" width="13.5703125" customWidth="1"/>
    <col min="7" max="7" width="15" customWidth="1"/>
    <col min="8" max="9" width="14.85546875" customWidth="1"/>
    <col min="10" max="10" width="23.140625" customWidth="1"/>
    <col min="11" max="11" width="9.85546875" customWidth="1"/>
    <col min="12" max="12" width="27.7109375" customWidth="1"/>
    <col min="15" max="15" width="13.42578125" customWidth="1"/>
    <col min="16" max="16" width="13.7109375" customWidth="1"/>
    <col min="18" max="18" width="12.7109375" customWidth="1"/>
  </cols>
  <sheetData>
    <row r="3" spans="1:12" x14ac:dyDescent="0.25">
      <c r="B3" s="11" t="s">
        <v>64</v>
      </c>
    </row>
    <row r="6" spans="1:12" ht="35.25" customHeight="1" x14ac:dyDescent="0.25">
      <c r="A6" s="7" t="s">
        <v>5</v>
      </c>
      <c r="B6" s="7" t="s">
        <v>6</v>
      </c>
      <c r="C6" s="7" t="s">
        <v>7</v>
      </c>
      <c r="D6" s="7" t="s">
        <v>2</v>
      </c>
      <c r="E6" s="7" t="s">
        <v>0</v>
      </c>
      <c r="F6" s="7" t="s">
        <v>3</v>
      </c>
      <c r="G6" s="8" t="s">
        <v>8</v>
      </c>
      <c r="H6" s="7" t="s">
        <v>9</v>
      </c>
      <c r="I6" s="7" t="s">
        <v>117</v>
      </c>
      <c r="J6" s="7" t="s">
        <v>10</v>
      </c>
    </row>
    <row r="7" spans="1:12" ht="33" customHeight="1" x14ac:dyDescent="0.25">
      <c r="A7" s="25" t="s">
        <v>38</v>
      </c>
      <c r="B7" s="16"/>
      <c r="C7" s="17" t="s">
        <v>37</v>
      </c>
      <c r="D7" s="24" t="s">
        <v>4</v>
      </c>
      <c r="E7" s="21">
        <v>1</v>
      </c>
      <c r="F7" s="26">
        <v>22000000</v>
      </c>
      <c r="G7" s="26">
        <v>22000000</v>
      </c>
      <c r="H7" s="21" t="s">
        <v>12</v>
      </c>
      <c r="I7" s="21"/>
      <c r="J7" s="17" t="s">
        <v>37</v>
      </c>
    </row>
    <row r="8" spans="1:12" ht="33" customHeight="1" x14ac:dyDescent="0.25">
      <c r="A8" s="25" t="s">
        <v>34</v>
      </c>
      <c r="B8" s="16"/>
      <c r="C8" s="17" t="s">
        <v>37</v>
      </c>
      <c r="D8" s="24" t="s">
        <v>4</v>
      </c>
      <c r="E8" s="21">
        <v>1</v>
      </c>
      <c r="F8" s="26">
        <v>20000000</v>
      </c>
      <c r="G8" s="26">
        <v>20000000</v>
      </c>
      <c r="H8" s="21" t="s">
        <v>12</v>
      </c>
      <c r="I8" s="21"/>
      <c r="J8" s="17" t="s">
        <v>37</v>
      </c>
    </row>
    <row r="9" spans="1:12" ht="33" customHeight="1" x14ac:dyDescent="0.25">
      <c r="A9" s="25" t="s">
        <v>39</v>
      </c>
      <c r="B9" s="16"/>
      <c r="C9" s="17" t="s">
        <v>37</v>
      </c>
      <c r="D9" s="24" t="s">
        <v>4</v>
      </c>
      <c r="E9" s="21">
        <v>1</v>
      </c>
      <c r="F9" s="26">
        <v>20000000</v>
      </c>
      <c r="G9" s="26">
        <v>20000000</v>
      </c>
      <c r="H9" s="21" t="s">
        <v>12</v>
      </c>
      <c r="I9" s="21"/>
      <c r="J9" s="17" t="s">
        <v>37</v>
      </c>
      <c r="L9" s="95"/>
    </row>
    <row r="10" spans="1:12" ht="33" customHeight="1" x14ac:dyDescent="0.25">
      <c r="A10" s="25" t="s">
        <v>40</v>
      </c>
      <c r="B10" s="16"/>
      <c r="C10" s="17" t="s">
        <v>37</v>
      </c>
      <c r="D10" s="24" t="s">
        <v>4</v>
      </c>
      <c r="E10" s="21">
        <v>1</v>
      </c>
      <c r="F10" s="26">
        <v>20000000</v>
      </c>
      <c r="G10" s="26">
        <v>20000000</v>
      </c>
      <c r="H10" s="21" t="s">
        <v>12</v>
      </c>
      <c r="I10" s="21"/>
      <c r="J10" s="17" t="s">
        <v>37</v>
      </c>
    </row>
    <row r="11" spans="1:12" ht="33" customHeight="1" x14ac:dyDescent="0.25">
      <c r="A11" s="25" t="s">
        <v>41</v>
      </c>
      <c r="B11" s="16"/>
      <c r="C11" s="17" t="s">
        <v>37</v>
      </c>
      <c r="D11" s="24" t="s">
        <v>4</v>
      </c>
      <c r="E11" s="21">
        <v>1</v>
      </c>
      <c r="F11" s="26">
        <v>18000000</v>
      </c>
      <c r="G11" s="26">
        <v>18000000</v>
      </c>
      <c r="H11" s="21" t="s">
        <v>12</v>
      </c>
      <c r="I11" s="21"/>
      <c r="J11" s="17" t="s">
        <v>37</v>
      </c>
    </row>
    <row r="12" spans="1:12" ht="62.25" customHeight="1" x14ac:dyDescent="0.25">
      <c r="A12" s="72" t="s">
        <v>75</v>
      </c>
      <c r="B12" s="30" t="s">
        <v>76</v>
      </c>
      <c r="C12" s="17" t="s">
        <v>74</v>
      </c>
      <c r="D12" s="24" t="s">
        <v>4</v>
      </c>
      <c r="E12" s="24">
        <v>1</v>
      </c>
      <c r="F12" s="26">
        <v>45000000</v>
      </c>
      <c r="G12" s="26">
        <v>45000000</v>
      </c>
      <c r="H12" s="24" t="s">
        <v>48</v>
      </c>
      <c r="I12" s="24"/>
      <c r="J12" s="17" t="s">
        <v>74</v>
      </c>
    </row>
    <row r="13" spans="1:12" ht="47.25" customHeight="1" x14ac:dyDescent="0.25">
      <c r="A13" s="100" t="s">
        <v>103</v>
      </c>
      <c r="B13" s="30" t="s">
        <v>76</v>
      </c>
      <c r="C13" s="62" t="s">
        <v>104</v>
      </c>
      <c r="D13" s="24" t="s">
        <v>4</v>
      </c>
      <c r="E13" s="24">
        <v>1</v>
      </c>
      <c r="F13" s="26">
        <v>30000000</v>
      </c>
      <c r="G13" s="26">
        <v>30000000</v>
      </c>
      <c r="H13" s="24" t="s">
        <v>48</v>
      </c>
      <c r="I13" s="24"/>
      <c r="J13" s="17" t="s">
        <v>104</v>
      </c>
    </row>
    <row r="14" spans="1:12" ht="25.5" customHeight="1" x14ac:dyDescent="0.25">
      <c r="A14" s="100" t="s">
        <v>128</v>
      </c>
      <c r="B14" s="30" t="s">
        <v>125</v>
      </c>
      <c r="C14" s="62" t="s">
        <v>129</v>
      </c>
      <c r="D14" s="24" t="s">
        <v>4</v>
      </c>
      <c r="E14" s="24">
        <v>1</v>
      </c>
      <c r="F14" s="26">
        <v>3000000</v>
      </c>
      <c r="G14" s="26">
        <v>3000000</v>
      </c>
      <c r="H14" s="24" t="s">
        <v>130</v>
      </c>
      <c r="I14" s="24"/>
      <c r="J14" s="17" t="s">
        <v>104</v>
      </c>
    </row>
    <row r="15" spans="1:12" ht="25.5" customHeight="1" x14ac:dyDescent="0.25">
      <c r="A15" s="72" t="s">
        <v>142</v>
      </c>
      <c r="B15" s="30" t="s">
        <v>143</v>
      </c>
      <c r="C15" s="62" t="s">
        <v>129</v>
      </c>
      <c r="D15" s="24" t="s">
        <v>4</v>
      </c>
      <c r="E15" s="24">
        <v>1</v>
      </c>
      <c r="F15" s="26">
        <v>190400</v>
      </c>
      <c r="G15" s="26">
        <v>190400</v>
      </c>
      <c r="H15" s="24" t="s">
        <v>12</v>
      </c>
      <c r="I15" s="24" t="s">
        <v>106</v>
      </c>
      <c r="J15" s="17" t="s">
        <v>144</v>
      </c>
    </row>
    <row r="16" spans="1:12" ht="25.5" customHeight="1" x14ac:dyDescent="0.25">
      <c r="A16" s="72" t="s">
        <v>56</v>
      </c>
      <c r="B16" s="30"/>
      <c r="C16" s="62" t="s">
        <v>141</v>
      </c>
      <c r="D16" s="24" t="s">
        <v>4</v>
      </c>
      <c r="E16" s="24">
        <v>1</v>
      </c>
      <c r="F16" s="26">
        <v>80000</v>
      </c>
      <c r="G16" s="26">
        <v>80000</v>
      </c>
      <c r="H16" s="24" t="s">
        <v>12</v>
      </c>
      <c r="I16" s="24" t="s">
        <v>106</v>
      </c>
      <c r="J16" s="17"/>
    </row>
    <row r="17" spans="1:10" ht="21.75" customHeight="1" x14ac:dyDescent="0.25">
      <c r="A17" s="22" t="s">
        <v>19</v>
      </c>
      <c r="B17" s="22"/>
      <c r="C17" s="22"/>
      <c r="D17" s="22"/>
      <c r="E17" s="22"/>
      <c r="F17" s="22"/>
      <c r="G17" s="27">
        <f>SUM(G7:G16)</f>
        <v>178270400</v>
      </c>
      <c r="H17" s="22"/>
      <c r="I17" s="22"/>
      <c r="J17" s="22"/>
    </row>
    <row r="18" spans="1:10" ht="30" x14ac:dyDescent="0.25">
      <c r="A18" s="25" t="s">
        <v>73</v>
      </c>
      <c r="B18" s="30" t="s">
        <v>76</v>
      </c>
      <c r="C18" s="17" t="s">
        <v>51</v>
      </c>
      <c r="D18" s="24" t="s">
        <v>78</v>
      </c>
      <c r="E18" s="24">
        <v>6</v>
      </c>
      <c r="F18" s="67">
        <f>G18/E18</f>
        <v>286253</v>
      </c>
      <c r="G18" s="67">
        <v>1717518</v>
      </c>
      <c r="H18" s="24" t="s">
        <v>79</v>
      </c>
      <c r="I18" s="24" t="s">
        <v>106</v>
      </c>
      <c r="J18" s="17" t="s">
        <v>77</v>
      </c>
    </row>
    <row r="19" spans="1:10" ht="54" customHeight="1" x14ac:dyDescent="0.25">
      <c r="A19" s="25" t="s">
        <v>119</v>
      </c>
      <c r="B19" s="30" t="s">
        <v>125</v>
      </c>
      <c r="C19" s="17" t="s">
        <v>121</v>
      </c>
      <c r="D19" s="24" t="s">
        <v>1</v>
      </c>
      <c r="E19" s="24">
        <v>1</v>
      </c>
      <c r="F19" s="67">
        <v>9533667</v>
      </c>
      <c r="G19" s="88">
        <v>9533667</v>
      </c>
      <c r="H19" s="24" t="s">
        <v>122</v>
      </c>
      <c r="I19" s="24" t="s">
        <v>106</v>
      </c>
      <c r="J19" s="17" t="s">
        <v>121</v>
      </c>
    </row>
    <row r="20" spans="1:10" ht="27" customHeight="1" x14ac:dyDescent="0.25">
      <c r="A20" s="25" t="s">
        <v>120</v>
      </c>
      <c r="B20" s="30" t="s">
        <v>125</v>
      </c>
      <c r="C20" s="17" t="s">
        <v>51</v>
      </c>
      <c r="D20" s="24" t="s">
        <v>1</v>
      </c>
      <c r="E20" s="24">
        <v>1</v>
      </c>
      <c r="F20" s="67">
        <v>6186000</v>
      </c>
      <c r="G20" s="88">
        <v>6186000</v>
      </c>
      <c r="H20" s="24" t="s">
        <v>123</v>
      </c>
      <c r="I20" s="24" t="s">
        <v>106</v>
      </c>
      <c r="J20" s="17" t="s">
        <v>126</v>
      </c>
    </row>
    <row r="21" spans="1:10" ht="45" x14ac:dyDescent="0.25">
      <c r="A21" s="62" t="s">
        <v>124</v>
      </c>
      <c r="B21" s="30" t="s">
        <v>125</v>
      </c>
      <c r="C21" s="17" t="s">
        <v>51</v>
      </c>
      <c r="D21" s="24" t="s">
        <v>1</v>
      </c>
      <c r="E21" s="24">
        <v>1</v>
      </c>
      <c r="F21" s="67">
        <v>820815</v>
      </c>
      <c r="G21" s="67">
        <v>820815</v>
      </c>
      <c r="H21" s="24" t="s">
        <v>148</v>
      </c>
      <c r="I21" s="24" t="s">
        <v>106</v>
      </c>
      <c r="J21" s="17" t="s">
        <v>127</v>
      </c>
    </row>
    <row r="22" spans="1:10" x14ac:dyDescent="0.25">
      <c r="A22" s="22" t="s">
        <v>19</v>
      </c>
      <c r="B22" s="22"/>
      <c r="C22" s="22"/>
      <c r="D22" s="22"/>
      <c r="E22" s="65"/>
      <c r="F22" s="65"/>
      <c r="G22" s="66">
        <f>G18+G19+G20+G21</f>
        <v>18258000</v>
      </c>
      <c r="H22" s="22"/>
      <c r="I22" s="22"/>
      <c r="J22" s="22"/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15"/>
  <sheetViews>
    <sheetView workbookViewId="0">
      <selection activeCell="F16" sqref="F16"/>
    </sheetView>
  </sheetViews>
  <sheetFormatPr defaultRowHeight="15" x14ac:dyDescent="0.25"/>
  <cols>
    <col min="1" max="1" width="22.42578125" customWidth="1"/>
    <col min="2" max="2" width="19.85546875" customWidth="1"/>
    <col min="3" max="3" width="23.7109375" customWidth="1"/>
    <col min="4" max="4" width="12.42578125" customWidth="1"/>
    <col min="5" max="5" width="13.7109375" customWidth="1"/>
    <col min="6" max="6" width="13.28515625" customWidth="1"/>
    <col min="7" max="7" width="14.28515625" customWidth="1"/>
    <col min="8" max="9" width="12.85546875" customWidth="1"/>
    <col min="10" max="10" width="24" customWidth="1"/>
    <col min="11" max="11" width="12.5703125" customWidth="1"/>
    <col min="12" max="12" width="25.42578125" customWidth="1"/>
    <col min="14" max="14" width="6.5703125" customWidth="1"/>
    <col min="15" max="15" width="16.42578125" customWidth="1"/>
    <col min="16" max="16" width="13.140625" customWidth="1"/>
    <col min="17" max="17" width="11.140625" customWidth="1"/>
  </cols>
  <sheetData>
    <row r="1" spans="1:1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1"/>
      <c r="B2" s="11" t="s">
        <v>65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x14ac:dyDescent="0.25">
      <c r="A3" s="1"/>
      <c r="B3" s="1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5" spans="1:18" ht="48.75" customHeight="1" x14ac:dyDescent="0.25">
      <c r="A5" s="7" t="s">
        <v>5</v>
      </c>
      <c r="B5" s="7" t="s">
        <v>6</v>
      </c>
      <c r="C5" s="7" t="s">
        <v>7</v>
      </c>
      <c r="D5" s="7" t="s">
        <v>2</v>
      </c>
      <c r="E5" s="7" t="s">
        <v>0</v>
      </c>
      <c r="F5" s="7" t="s">
        <v>3</v>
      </c>
      <c r="G5" s="8" t="s">
        <v>8</v>
      </c>
      <c r="H5" s="7" t="s">
        <v>9</v>
      </c>
      <c r="I5" s="7" t="s">
        <v>117</v>
      </c>
      <c r="J5" s="7" t="s">
        <v>10</v>
      </c>
    </row>
    <row r="6" spans="1:18" ht="38.25" x14ac:dyDescent="0.25">
      <c r="A6" s="28" t="s">
        <v>42</v>
      </c>
      <c r="B6" s="30"/>
      <c r="C6" s="29" t="s">
        <v>37</v>
      </c>
      <c r="D6" s="24" t="s">
        <v>4</v>
      </c>
      <c r="E6" s="24">
        <v>1</v>
      </c>
      <c r="F6" s="18">
        <v>29664668</v>
      </c>
      <c r="G6" s="18">
        <v>29664668</v>
      </c>
      <c r="H6" s="29" t="s">
        <v>12</v>
      </c>
      <c r="I6" s="29"/>
      <c r="J6" s="29" t="s">
        <v>37</v>
      </c>
    </row>
    <row r="7" spans="1:18" ht="38.25" x14ac:dyDescent="0.25">
      <c r="A7" s="28" t="s">
        <v>43</v>
      </c>
      <c r="B7" s="30"/>
      <c r="C7" s="29" t="s">
        <v>37</v>
      </c>
      <c r="D7" s="24" t="s">
        <v>4</v>
      </c>
      <c r="E7" s="24">
        <v>1</v>
      </c>
      <c r="F7" s="18">
        <v>33400000</v>
      </c>
      <c r="G7" s="18">
        <v>33400000</v>
      </c>
      <c r="H7" s="29" t="s">
        <v>12</v>
      </c>
      <c r="I7" s="29"/>
      <c r="J7" s="29" t="s">
        <v>37</v>
      </c>
    </row>
    <row r="8" spans="1:18" x14ac:dyDescent="0.25">
      <c r="A8" s="28" t="s">
        <v>56</v>
      </c>
      <c r="B8" s="30"/>
      <c r="C8" s="29" t="s">
        <v>141</v>
      </c>
      <c r="D8" s="24" t="s">
        <v>4</v>
      </c>
      <c r="E8" s="24">
        <v>1</v>
      </c>
      <c r="F8" s="96">
        <v>96000</v>
      </c>
      <c r="G8" s="96">
        <v>96000</v>
      </c>
      <c r="H8" s="29" t="s">
        <v>106</v>
      </c>
      <c r="I8" s="29"/>
      <c r="J8" s="29" t="s">
        <v>141</v>
      </c>
    </row>
    <row r="9" spans="1:18" ht="38.25" x14ac:dyDescent="0.25">
      <c r="A9" s="72" t="s">
        <v>149</v>
      </c>
      <c r="B9" s="30" t="s">
        <v>154</v>
      </c>
      <c r="C9" s="62" t="s">
        <v>129</v>
      </c>
      <c r="D9" s="24" t="s">
        <v>4</v>
      </c>
      <c r="E9" s="24">
        <v>1</v>
      </c>
      <c r="F9" s="26">
        <v>134400</v>
      </c>
      <c r="G9" s="26">
        <v>134400</v>
      </c>
      <c r="H9" s="24" t="s">
        <v>12</v>
      </c>
      <c r="I9" s="24" t="s">
        <v>106</v>
      </c>
      <c r="J9" s="17" t="s">
        <v>144</v>
      </c>
    </row>
    <row r="10" spans="1:18" x14ac:dyDescent="0.25">
      <c r="A10" s="22" t="s">
        <v>19</v>
      </c>
      <c r="B10" s="22"/>
      <c r="C10" s="22"/>
      <c r="D10" s="22"/>
      <c r="E10" s="22"/>
      <c r="F10" s="22"/>
      <c r="G10" s="27">
        <f>SUM(G6:G9)</f>
        <v>63295068</v>
      </c>
      <c r="H10" s="22"/>
      <c r="I10" s="22"/>
      <c r="J10" s="22"/>
    </row>
    <row r="11" spans="1:18" ht="45" x14ac:dyDescent="0.25">
      <c r="A11" s="62" t="s">
        <v>135</v>
      </c>
      <c r="B11" s="30" t="s">
        <v>136</v>
      </c>
      <c r="C11" s="62" t="s">
        <v>138</v>
      </c>
      <c r="D11" s="24" t="s">
        <v>137</v>
      </c>
      <c r="E11" s="24">
        <v>1</v>
      </c>
      <c r="F11" s="30">
        <v>985000</v>
      </c>
      <c r="G11" s="30">
        <f>E11*F11</f>
        <v>985000</v>
      </c>
      <c r="H11" s="30" t="s">
        <v>139</v>
      </c>
      <c r="I11" s="30" t="s">
        <v>106</v>
      </c>
      <c r="J11" s="30" t="s">
        <v>140</v>
      </c>
    </row>
    <row r="12" spans="1:18" ht="30" x14ac:dyDescent="0.25">
      <c r="A12" s="40" t="s">
        <v>150</v>
      </c>
      <c r="B12" s="16" t="s">
        <v>153</v>
      </c>
      <c r="C12" s="62" t="s">
        <v>129</v>
      </c>
      <c r="D12" s="24" t="s">
        <v>4</v>
      </c>
      <c r="E12" s="24">
        <v>2</v>
      </c>
      <c r="F12" s="99">
        <v>200000</v>
      </c>
      <c r="G12" s="99">
        <v>200000</v>
      </c>
      <c r="H12" s="24" t="s">
        <v>12</v>
      </c>
      <c r="I12" s="24" t="s">
        <v>106</v>
      </c>
      <c r="J12" s="16"/>
    </row>
    <row r="13" spans="1:18" ht="30" x14ac:dyDescent="0.25">
      <c r="A13" s="40" t="s">
        <v>151</v>
      </c>
      <c r="B13" s="16" t="s">
        <v>152</v>
      </c>
      <c r="C13" s="62" t="s">
        <v>138</v>
      </c>
      <c r="D13" s="24" t="s">
        <v>4</v>
      </c>
      <c r="E13" s="24">
        <v>1</v>
      </c>
      <c r="F13" s="16">
        <v>306000</v>
      </c>
      <c r="G13" s="16">
        <v>306000</v>
      </c>
      <c r="H13" s="24" t="s">
        <v>12</v>
      </c>
      <c r="I13" s="24" t="s">
        <v>106</v>
      </c>
      <c r="J13" s="16"/>
    </row>
    <row r="14" spans="1:18" x14ac:dyDescent="0.25">
      <c r="A14" s="16"/>
      <c r="B14" s="16"/>
      <c r="C14" s="16"/>
      <c r="D14" s="16"/>
      <c r="E14" s="16"/>
      <c r="F14" s="16"/>
      <c r="G14" s="16">
        <f>SUM(G11:G13)</f>
        <v>1491000</v>
      </c>
      <c r="H14" s="16"/>
      <c r="I14" s="16"/>
      <c r="J14" s="16"/>
    </row>
    <row r="15" spans="1:18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6"/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30"/>
  <sheetViews>
    <sheetView topLeftCell="A13" workbookViewId="0">
      <selection activeCell="I11" sqref="I11"/>
    </sheetView>
  </sheetViews>
  <sheetFormatPr defaultRowHeight="15" x14ac:dyDescent="0.25"/>
  <cols>
    <col min="1" max="1" width="23.140625" customWidth="1"/>
    <col min="2" max="2" width="18" customWidth="1"/>
    <col min="3" max="3" width="23.42578125" customWidth="1"/>
    <col min="4" max="4" width="11.28515625" customWidth="1"/>
    <col min="5" max="5" width="11.5703125" customWidth="1"/>
    <col min="6" max="6" width="16.5703125" customWidth="1"/>
    <col min="7" max="7" width="17.28515625" customWidth="1"/>
    <col min="8" max="9" width="11.140625" customWidth="1"/>
    <col min="10" max="10" width="25.85546875" customWidth="1"/>
    <col min="12" max="12" width="18" customWidth="1"/>
    <col min="15" max="15" width="15.42578125" customWidth="1"/>
    <col min="16" max="16" width="15.28515625" customWidth="1"/>
    <col min="17" max="17" width="10.28515625" customWidth="1"/>
    <col min="18" max="18" width="9.85546875" customWidth="1"/>
  </cols>
  <sheetData>
    <row r="1" spans="1:1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x14ac:dyDescent="0.25">
      <c r="A2" s="1"/>
      <c r="B2" s="11" t="s">
        <v>102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25.5" x14ac:dyDescent="0.25">
      <c r="A5" s="7" t="s">
        <v>5</v>
      </c>
      <c r="B5" s="7" t="s">
        <v>6</v>
      </c>
      <c r="C5" s="7" t="s">
        <v>7</v>
      </c>
      <c r="D5" s="7" t="s">
        <v>2</v>
      </c>
      <c r="E5" s="7" t="s">
        <v>0</v>
      </c>
      <c r="F5" s="7" t="s">
        <v>3</v>
      </c>
      <c r="G5" s="8" t="s">
        <v>8</v>
      </c>
      <c r="H5" s="7" t="s">
        <v>9</v>
      </c>
      <c r="I5" s="7" t="s">
        <v>9</v>
      </c>
      <c r="J5" s="7" t="s">
        <v>10</v>
      </c>
      <c r="K5" s="1"/>
      <c r="L5" s="1"/>
      <c r="M5" s="1"/>
      <c r="N5" s="1"/>
      <c r="O5" s="1"/>
      <c r="P5" s="1"/>
      <c r="Q5" s="1"/>
      <c r="R5" s="1"/>
      <c r="S5" s="1"/>
    </row>
    <row r="6" spans="1:19" ht="54" customHeight="1" x14ac:dyDescent="0.25">
      <c r="A6" s="6" t="s">
        <v>44</v>
      </c>
      <c r="B6" s="55"/>
      <c r="C6" s="5" t="s">
        <v>37</v>
      </c>
      <c r="D6" s="44" t="s">
        <v>4</v>
      </c>
      <c r="E6" s="44">
        <v>1</v>
      </c>
      <c r="F6" s="31">
        <v>108000000</v>
      </c>
      <c r="G6" s="31">
        <v>108000000</v>
      </c>
      <c r="H6" s="44" t="s">
        <v>12</v>
      </c>
      <c r="I6" s="75"/>
      <c r="J6" s="5" t="s">
        <v>37</v>
      </c>
    </row>
    <row r="7" spans="1:19" ht="54" customHeight="1" x14ac:dyDescent="0.25">
      <c r="A7" s="6" t="s">
        <v>34</v>
      </c>
      <c r="B7" s="55"/>
      <c r="C7" s="5" t="s">
        <v>37</v>
      </c>
      <c r="D7" s="44" t="s">
        <v>4</v>
      </c>
      <c r="E7" s="44">
        <v>2</v>
      </c>
      <c r="F7" s="32">
        <v>16000000</v>
      </c>
      <c r="G7" s="32">
        <v>16000000</v>
      </c>
      <c r="H7" s="44" t="s">
        <v>12</v>
      </c>
      <c r="I7" s="75"/>
      <c r="J7" s="5" t="s">
        <v>37</v>
      </c>
    </row>
    <row r="8" spans="1:19" ht="54" customHeight="1" x14ac:dyDescent="0.25">
      <c r="A8" s="6" t="s">
        <v>45</v>
      </c>
      <c r="B8" s="55"/>
      <c r="C8" s="5" t="s">
        <v>37</v>
      </c>
      <c r="D8" s="44" t="s">
        <v>4</v>
      </c>
      <c r="E8" s="44">
        <v>3</v>
      </c>
      <c r="F8" s="32">
        <v>16000000</v>
      </c>
      <c r="G8" s="32">
        <v>16000000</v>
      </c>
      <c r="H8" s="44" t="s">
        <v>12</v>
      </c>
      <c r="I8" s="75"/>
      <c r="J8" s="5" t="s">
        <v>37</v>
      </c>
    </row>
    <row r="9" spans="1:19" ht="54" customHeight="1" x14ac:dyDescent="0.25">
      <c r="A9" s="6" t="s">
        <v>46</v>
      </c>
      <c r="B9" s="55"/>
      <c r="C9" s="5" t="s">
        <v>37</v>
      </c>
      <c r="D9" s="44" t="s">
        <v>4</v>
      </c>
      <c r="E9" s="44">
        <v>4</v>
      </c>
      <c r="F9" s="32">
        <v>12000000</v>
      </c>
      <c r="G9" s="32">
        <v>12000000</v>
      </c>
      <c r="H9" s="44" t="s">
        <v>12</v>
      </c>
      <c r="I9" s="75"/>
      <c r="J9" s="5" t="s">
        <v>37</v>
      </c>
    </row>
    <row r="10" spans="1:19" ht="54" customHeight="1" x14ac:dyDescent="0.25">
      <c r="A10" s="6" t="s">
        <v>47</v>
      </c>
      <c r="B10" s="55"/>
      <c r="C10" s="5" t="s">
        <v>37</v>
      </c>
      <c r="D10" s="44" t="s">
        <v>4</v>
      </c>
      <c r="E10" s="44">
        <v>5</v>
      </c>
      <c r="F10" s="32">
        <v>14000000</v>
      </c>
      <c r="G10" s="32">
        <v>14000000</v>
      </c>
      <c r="H10" s="44" t="s">
        <v>12</v>
      </c>
      <c r="I10" s="75"/>
      <c r="J10" s="5" t="s">
        <v>37</v>
      </c>
    </row>
    <row r="11" spans="1:19" ht="54" customHeight="1" x14ac:dyDescent="0.25">
      <c r="A11" s="72" t="s">
        <v>145</v>
      </c>
      <c r="B11" s="30" t="s">
        <v>143</v>
      </c>
      <c r="C11" s="62" t="s">
        <v>129</v>
      </c>
      <c r="D11" s="97" t="s">
        <v>4</v>
      </c>
      <c r="E11" s="97">
        <v>1</v>
      </c>
      <c r="F11" s="32">
        <v>201600</v>
      </c>
      <c r="G11" s="32">
        <v>201600</v>
      </c>
      <c r="H11" s="97" t="s">
        <v>12</v>
      </c>
      <c r="I11" s="97"/>
      <c r="J11" s="17" t="s">
        <v>144</v>
      </c>
    </row>
    <row r="12" spans="1:19" ht="54" customHeight="1" x14ac:dyDescent="0.25">
      <c r="A12" s="40" t="s">
        <v>146</v>
      </c>
      <c r="B12" s="30"/>
      <c r="C12" s="62" t="s">
        <v>129</v>
      </c>
      <c r="D12" s="97" t="s">
        <v>4</v>
      </c>
      <c r="E12" s="97">
        <v>1</v>
      </c>
      <c r="F12" s="98">
        <v>40045625</v>
      </c>
      <c r="G12" s="98">
        <v>40045625</v>
      </c>
      <c r="H12" s="97" t="s">
        <v>12</v>
      </c>
      <c r="I12" s="97" t="s">
        <v>106</v>
      </c>
      <c r="J12" s="17" t="s">
        <v>147</v>
      </c>
    </row>
    <row r="13" spans="1:19" x14ac:dyDescent="0.25">
      <c r="A13" s="57" t="s">
        <v>19</v>
      </c>
      <c r="B13" s="57"/>
      <c r="C13" s="57"/>
      <c r="D13" s="57"/>
      <c r="E13" s="57"/>
      <c r="F13" s="57"/>
      <c r="G13" s="60">
        <f>SUM(G6:G12)</f>
        <v>206247225</v>
      </c>
      <c r="H13" s="57"/>
      <c r="I13" s="57"/>
      <c r="J13" s="61"/>
    </row>
    <row r="14" spans="1:19" x14ac:dyDescent="0.25">
      <c r="A14" s="113" t="s">
        <v>101</v>
      </c>
      <c r="B14" s="110" t="s">
        <v>99</v>
      </c>
      <c r="C14" s="110" t="s">
        <v>98</v>
      </c>
      <c r="D14" s="30" t="s">
        <v>82</v>
      </c>
      <c r="E14" s="30">
        <v>23</v>
      </c>
      <c r="F14" s="41">
        <v>1030</v>
      </c>
      <c r="G14" s="41">
        <f t="shared" ref="G14:G24" si="0">E14*F14</f>
        <v>23690</v>
      </c>
      <c r="H14" s="110" t="s">
        <v>100</v>
      </c>
      <c r="I14" s="76"/>
      <c r="J14" s="30" t="s">
        <v>81</v>
      </c>
    </row>
    <row r="15" spans="1:19" x14ac:dyDescent="0.25">
      <c r="A15" s="114"/>
      <c r="B15" s="111"/>
      <c r="C15" s="111"/>
      <c r="D15" s="30" t="s">
        <v>82</v>
      </c>
      <c r="E15" s="30">
        <v>45</v>
      </c>
      <c r="F15" s="41">
        <v>1830</v>
      </c>
      <c r="G15" s="41">
        <f t="shared" si="0"/>
        <v>82350</v>
      </c>
      <c r="H15" s="111"/>
      <c r="I15" s="77"/>
      <c r="J15" s="30" t="s">
        <v>83</v>
      </c>
    </row>
    <row r="16" spans="1:19" x14ac:dyDescent="0.25">
      <c r="A16" s="114"/>
      <c r="B16" s="111"/>
      <c r="C16" s="111"/>
      <c r="D16" s="30" t="s">
        <v>85</v>
      </c>
      <c r="E16" s="30">
        <v>13</v>
      </c>
      <c r="F16" s="41">
        <v>9800</v>
      </c>
      <c r="G16" s="41">
        <f t="shared" si="0"/>
        <v>127400</v>
      </c>
      <c r="H16" s="111"/>
      <c r="I16" s="77"/>
      <c r="J16" s="30" t="s">
        <v>84</v>
      </c>
    </row>
    <row r="17" spans="1:10" x14ac:dyDescent="0.25">
      <c r="A17" s="114"/>
      <c r="B17" s="111"/>
      <c r="C17" s="111"/>
      <c r="D17" s="30" t="s">
        <v>1</v>
      </c>
      <c r="E17" s="30">
        <v>300</v>
      </c>
      <c r="F17" s="41">
        <v>50</v>
      </c>
      <c r="G17" s="41">
        <f t="shared" si="0"/>
        <v>15000</v>
      </c>
      <c r="H17" s="111"/>
      <c r="I17" s="77"/>
      <c r="J17" s="30" t="s">
        <v>86</v>
      </c>
    </row>
    <row r="18" spans="1:10" x14ac:dyDescent="0.25">
      <c r="A18" s="114"/>
      <c r="B18" s="111"/>
      <c r="C18" s="111"/>
      <c r="D18" s="30" t="s">
        <v>1</v>
      </c>
      <c r="E18" s="30">
        <v>300</v>
      </c>
      <c r="F18" s="41">
        <v>50</v>
      </c>
      <c r="G18" s="41">
        <f t="shared" si="0"/>
        <v>15000</v>
      </c>
      <c r="H18" s="111"/>
      <c r="I18" s="77"/>
      <c r="J18" s="30" t="s">
        <v>87</v>
      </c>
    </row>
    <row r="19" spans="1:10" x14ac:dyDescent="0.25">
      <c r="A19" s="114"/>
      <c r="B19" s="111"/>
      <c r="C19" s="111"/>
      <c r="D19" s="30" t="s">
        <v>82</v>
      </c>
      <c r="E19" s="30">
        <v>40</v>
      </c>
      <c r="F19" s="41">
        <v>400</v>
      </c>
      <c r="G19" s="41">
        <f t="shared" si="0"/>
        <v>16000</v>
      </c>
      <c r="H19" s="111"/>
      <c r="I19" s="77"/>
      <c r="J19" s="30" t="s">
        <v>88</v>
      </c>
    </row>
    <row r="20" spans="1:10" ht="30" x14ac:dyDescent="0.25">
      <c r="A20" s="114"/>
      <c r="B20" s="111"/>
      <c r="C20" s="111"/>
      <c r="D20" s="30" t="s">
        <v>1</v>
      </c>
      <c r="E20" s="30">
        <v>300</v>
      </c>
      <c r="F20" s="41">
        <v>50</v>
      </c>
      <c r="G20" s="41">
        <f t="shared" si="0"/>
        <v>15000</v>
      </c>
      <c r="H20" s="111"/>
      <c r="I20" s="77"/>
      <c r="J20" s="71" t="s">
        <v>89</v>
      </c>
    </row>
    <row r="21" spans="1:10" ht="45" x14ac:dyDescent="0.25">
      <c r="A21" s="114"/>
      <c r="B21" s="111"/>
      <c r="C21" s="111"/>
      <c r="D21" s="30" t="s">
        <v>91</v>
      </c>
      <c r="E21" s="30">
        <v>7</v>
      </c>
      <c r="F21" s="41">
        <v>4500</v>
      </c>
      <c r="G21" s="41">
        <f t="shared" si="0"/>
        <v>31500</v>
      </c>
      <c r="H21" s="111"/>
      <c r="I21" s="77" t="s">
        <v>106</v>
      </c>
      <c r="J21" s="62" t="s">
        <v>90</v>
      </c>
    </row>
    <row r="22" spans="1:10" x14ac:dyDescent="0.25">
      <c r="A22" s="114"/>
      <c r="B22" s="111"/>
      <c r="C22" s="111"/>
      <c r="D22" s="30" t="s">
        <v>82</v>
      </c>
      <c r="E22" s="30">
        <v>50</v>
      </c>
      <c r="F22" s="41">
        <v>1230</v>
      </c>
      <c r="G22" s="41">
        <f t="shared" si="0"/>
        <v>61500</v>
      </c>
      <c r="H22" s="111"/>
      <c r="I22" s="77"/>
      <c r="J22" s="30" t="s">
        <v>92</v>
      </c>
    </row>
    <row r="23" spans="1:10" x14ac:dyDescent="0.25">
      <c r="A23" s="114"/>
      <c r="B23" s="111"/>
      <c r="C23" s="111"/>
      <c r="D23" s="30" t="s">
        <v>82</v>
      </c>
      <c r="E23" s="30">
        <v>20</v>
      </c>
      <c r="F23" s="41">
        <v>9800</v>
      </c>
      <c r="G23" s="41">
        <f t="shared" si="0"/>
        <v>196000</v>
      </c>
      <c r="H23" s="111"/>
      <c r="I23" s="77"/>
      <c r="J23" s="30" t="s">
        <v>93</v>
      </c>
    </row>
    <row r="24" spans="1:10" x14ac:dyDescent="0.25">
      <c r="A24" s="114"/>
      <c r="B24" s="111"/>
      <c r="C24" s="111"/>
      <c r="D24" s="30" t="s">
        <v>82</v>
      </c>
      <c r="E24" s="30">
        <v>30</v>
      </c>
      <c r="F24" s="41">
        <v>3595</v>
      </c>
      <c r="G24" s="41">
        <f t="shared" si="0"/>
        <v>107850</v>
      </c>
      <c r="H24" s="111"/>
      <c r="I24" s="77"/>
      <c r="J24" s="30" t="s">
        <v>94</v>
      </c>
    </row>
    <row r="25" spans="1:10" x14ac:dyDescent="0.25">
      <c r="A25" s="114"/>
      <c r="B25" s="111"/>
      <c r="C25" s="111"/>
      <c r="D25" s="30" t="s">
        <v>1</v>
      </c>
      <c r="E25" s="30">
        <v>15</v>
      </c>
      <c r="F25" s="41">
        <v>517.33000000000004</v>
      </c>
      <c r="G25" s="41">
        <v>7760</v>
      </c>
      <c r="H25" s="111"/>
      <c r="I25" s="77"/>
      <c r="J25" s="30" t="s">
        <v>95</v>
      </c>
    </row>
    <row r="26" spans="1:10" x14ac:dyDescent="0.25">
      <c r="A26" s="114"/>
      <c r="B26" s="111"/>
      <c r="C26" s="111"/>
      <c r="D26" s="30" t="s">
        <v>91</v>
      </c>
      <c r="E26" s="30">
        <v>5</v>
      </c>
      <c r="F26" s="41">
        <v>1800</v>
      </c>
      <c r="G26" s="41">
        <f>E26*F26</f>
        <v>9000</v>
      </c>
      <c r="H26" s="111"/>
      <c r="I26" s="77"/>
      <c r="J26" s="30" t="s">
        <v>96</v>
      </c>
    </row>
    <row r="27" spans="1:10" ht="28.5" customHeight="1" x14ac:dyDescent="0.25">
      <c r="A27" s="115"/>
      <c r="B27" s="112"/>
      <c r="C27" s="112"/>
      <c r="D27" s="30" t="s">
        <v>82</v>
      </c>
      <c r="E27" s="30">
        <v>10</v>
      </c>
      <c r="F27" s="41">
        <v>1000</v>
      </c>
      <c r="G27" s="41">
        <f>E27*F27</f>
        <v>10000</v>
      </c>
      <c r="H27" s="112"/>
      <c r="I27" s="78"/>
      <c r="J27" s="62" t="s">
        <v>97</v>
      </c>
    </row>
    <row r="28" spans="1:10" ht="28.5" customHeight="1" x14ac:dyDescent="0.25">
      <c r="A28" s="85" t="s">
        <v>111</v>
      </c>
      <c r="B28" s="84" t="s">
        <v>107</v>
      </c>
      <c r="C28" s="83" t="s">
        <v>108</v>
      </c>
      <c r="D28" s="30" t="s">
        <v>1</v>
      </c>
      <c r="E28" s="30">
        <v>14</v>
      </c>
      <c r="F28" s="41">
        <f>G28/E28</f>
        <v>18139.646428571428</v>
      </c>
      <c r="G28" s="41">
        <v>253955.05</v>
      </c>
      <c r="H28" s="84" t="s">
        <v>110</v>
      </c>
      <c r="I28" s="84" t="s">
        <v>106</v>
      </c>
      <c r="J28" s="62" t="s">
        <v>109</v>
      </c>
    </row>
    <row r="29" spans="1:10" x14ac:dyDescent="0.25">
      <c r="A29" s="57" t="s">
        <v>19</v>
      </c>
      <c r="B29" s="22"/>
      <c r="C29" s="22"/>
      <c r="D29" s="22"/>
      <c r="E29" s="22"/>
      <c r="F29" s="27"/>
      <c r="G29" s="27">
        <f>SUM(G14:G28)</f>
        <v>972005.05</v>
      </c>
      <c r="H29" s="22"/>
      <c r="I29" s="22"/>
      <c r="J29" s="22"/>
    </row>
    <row r="30" spans="1:10" x14ac:dyDescent="0.25">
      <c r="A30" s="16"/>
      <c r="B30" s="16"/>
      <c r="C30" s="16"/>
      <c r="D30" s="16"/>
      <c r="E30" s="16"/>
      <c r="F30" s="39"/>
      <c r="G30" s="39"/>
      <c r="H30" s="16"/>
      <c r="I30" s="16"/>
      <c r="J30" s="16"/>
    </row>
  </sheetData>
  <mergeCells count="4">
    <mergeCell ref="C14:C27"/>
    <mergeCell ref="B14:B27"/>
    <mergeCell ref="H14:H27"/>
    <mergeCell ref="A14:A27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J23"/>
  <sheetViews>
    <sheetView topLeftCell="A22" workbookViewId="0">
      <selection activeCell="C15" sqref="C15"/>
    </sheetView>
  </sheetViews>
  <sheetFormatPr defaultRowHeight="15" x14ac:dyDescent="0.25"/>
  <cols>
    <col min="1" max="1" width="24.7109375" customWidth="1"/>
    <col min="2" max="2" width="22" customWidth="1"/>
    <col min="3" max="3" width="20.85546875" customWidth="1"/>
    <col min="4" max="4" width="11" customWidth="1"/>
    <col min="5" max="5" width="13" customWidth="1"/>
    <col min="6" max="6" width="11.5703125" customWidth="1"/>
    <col min="7" max="7" width="17.140625" customWidth="1"/>
    <col min="8" max="9" width="14.5703125" customWidth="1"/>
    <col min="10" max="10" width="19.85546875" customWidth="1"/>
    <col min="11" max="11" width="9.85546875" bestFit="1" customWidth="1"/>
    <col min="12" max="12" width="20.5703125" customWidth="1"/>
    <col min="15" max="15" width="18.42578125" customWidth="1"/>
    <col min="16" max="16" width="13.5703125" customWidth="1"/>
    <col min="17" max="17" width="17.5703125" customWidth="1"/>
    <col min="18" max="18" width="11.5703125" customWidth="1"/>
  </cols>
  <sheetData>
    <row r="2" spans="1:10" x14ac:dyDescent="0.25">
      <c r="A2" s="1"/>
      <c r="B2" s="12" t="s">
        <v>66</v>
      </c>
      <c r="C2" s="1"/>
      <c r="D2" s="1"/>
      <c r="E2" s="1"/>
      <c r="F2" s="1"/>
      <c r="G2" s="1"/>
      <c r="H2" s="1"/>
      <c r="I2" s="1"/>
      <c r="J2" s="1"/>
    </row>
    <row r="3" spans="1:10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x14ac:dyDescent="0.25">
      <c r="A4" s="1"/>
      <c r="B4" s="1"/>
      <c r="C4" s="12"/>
      <c r="D4" s="1"/>
      <c r="E4" s="1"/>
      <c r="F4" s="1"/>
      <c r="G4" s="1"/>
      <c r="H4" s="1"/>
      <c r="I4" s="1"/>
      <c r="J4" s="1"/>
    </row>
    <row r="5" spans="1:10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40.5" customHeight="1" x14ac:dyDescent="0.25">
      <c r="A6" s="7" t="s">
        <v>5</v>
      </c>
      <c r="B6" s="7" t="s">
        <v>6</v>
      </c>
      <c r="C6" s="7" t="s">
        <v>7</v>
      </c>
      <c r="D6" s="7" t="s">
        <v>2</v>
      </c>
      <c r="E6" s="7" t="s">
        <v>0</v>
      </c>
      <c r="F6" s="7" t="s">
        <v>3</v>
      </c>
      <c r="G6" s="8" t="s">
        <v>8</v>
      </c>
      <c r="H6" s="7" t="s">
        <v>9</v>
      </c>
      <c r="I6" s="7" t="s">
        <v>105</v>
      </c>
      <c r="J6" s="7" t="s">
        <v>10</v>
      </c>
    </row>
    <row r="7" spans="1:10" ht="33" customHeight="1" x14ac:dyDescent="0.25">
      <c r="A7" s="120" t="s">
        <v>11</v>
      </c>
      <c r="B7" s="122" t="s">
        <v>16</v>
      </c>
      <c r="C7" s="103" t="s">
        <v>17</v>
      </c>
      <c r="D7" s="123" t="s">
        <v>1</v>
      </c>
      <c r="E7" s="123">
        <v>2</v>
      </c>
      <c r="F7" s="116">
        <f>G7/E7</f>
        <v>309990</v>
      </c>
      <c r="G7" s="118">
        <v>619980</v>
      </c>
      <c r="H7" s="108" t="s">
        <v>49</v>
      </c>
      <c r="I7" s="73" t="s">
        <v>106</v>
      </c>
      <c r="J7" s="51" t="s">
        <v>13</v>
      </c>
    </row>
    <row r="8" spans="1:10" ht="45" hidden="1" customHeight="1" x14ac:dyDescent="0.25">
      <c r="A8" s="121"/>
      <c r="B8" s="104"/>
      <c r="C8" s="104"/>
      <c r="D8" s="124"/>
      <c r="E8" s="124"/>
      <c r="F8" s="117"/>
      <c r="G8" s="119"/>
      <c r="H8" s="108"/>
      <c r="I8" s="73"/>
      <c r="J8" s="51" t="s">
        <v>14</v>
      </c>
    </row>
    <row r="9" spans="1:10" ht="26.25" thickBot="1" x14ac:dyDescent="0.3">
      <c r="A9" s="6" t="s">
        <v>15</v>
      </c>
      <c r="B9" s="13" t="s">
        <v>16</v>
      </c>
      <c r="C9" s="5" t="s">
        <v>17</v>
      </c>
      <c r="D9" s="44" t="s">
        <v>1</v>
      </c>
      <c r="E9" s="44">
        <v>1</v>
      </c>
      <c r="F9" s="4">
        <v>761815</v>
      </c>
      <c r="G9" s="68">
        <v>761815</v>
      </c>
      <c r="H9" s="5" t="s">
        <v>80</v>
      </c>
      <c r="I9" s="5" t="s">
        <v>106</v>
      </c>
      <c r="J9" s="5" t="s">
        <v>18</v>
      </c>
    </row>
    <row r="10" spans="1:10" x14ac:dyDescent="0.25">
      <c r="A10" s="14" t="s">
        <v>19</v>
      </c>
      <c r="B10" s="14"/>
      <c r="C10" s="59"/>
      <c r="D10" s="15"/>
      <c r="E10" s="15"/>
      <c r="F10" s="15"/>
      <c r="G10" s="70">
        <f>SUM(G7:G9)</f>
        <v>1381795</v>
      </c>
      <c r="H10" s="33"/>
      <c r="I10" s="74"/>
      <c r="J10" s="52"/>
    </row>
    <row r="11" spans="1:10" ht="25.5" x14ac:dyDescent="0.25">
      <c r="A11" s="42" t="s">
        <v>20</v>
      </c>
      <c r="B11" s="19" t="s">
        <v>21</v>
      </c>
      <c r="C11" s="53" t="s">
        <v>22</v>
      </c>
      <c r="D11" s="19" t="s">
        <v>4</v>
      </c>
      <c r="E11" s="19">
        <v>1</v>
      </c>
      <c r="F11" s="20">
        <v>1300000</v>
      </c>
      <c r="G11" s="35">
        <v>1300000</v>
      </c>
      <c r="H11" s="19" t="s">
        <v>48</v>
      </c>
      <c r="I11" s="19" t="s">
        <v>106</v>
      </c>
      <c r="J11" s="53" t="s">
        <v>22</v>
      </c>
    </row>
    <row r="12" spans="1:10" ht="29.25" customHeight="1" x14ac:dyDescent="0.25">
      <c r="A12" s="54" t="s">
        <v>31</v>
      </c>
      <c r="B12" s="55"/>
      <c r="C12" s="5" t="s">
        <v>37</v>
      </c>
      <c r="D12" s="44" t="s">
        <v>4</v>
      </c>
      <c r="E12" s="44">
        <v>1</v>
      </c>
      <c r="F12" s="56">
        <v>13000000</v>
      </c>
      <c r="G12" s="56">
        <v>13000000</v>
      </c>
      <c r="H12" s="19" t="s">
        <v>48</v>
      </c>
      <c r="I12" s="19"/>
      <c r="J12" s="5" t="s">
        <v>37</v>
      </c>
    </row>
    <row r="13" spans="1:10" ht="38.25" x14ac:dyDescent="0.25">
      <c r="A13" s="54" t="s">
        <v>32</v>
      </c>
      <c r="B13" s="55"/>
      <c r="C13" s="5" t="s">
        <v>37</v>
      </c>
      <c r="D13" s="44" t="s">
        <v>4</v>
      </c>
      <c r="E13" s="44">
        <v>1</v>
      </c>
      <c r="F13" s="56">
        <v>11000000</v>
      </c>
      <c r="G13" s="56">
        <v>11000000</v>
      </c>
      <c r="H13" s="19" t="s">
        <v>48</v>
      </c>
      <c r="I13" s="19"/>
      <c r="J13" s="5" t="s">
        <v>37</v>
      </c>
    </row>
    <row r="14" spans="1:10" ht="51" x14ac:dyDescent="0.25">
      <c r="A14" s="54" t="s">
        <v>23</v>
      </c>
      <c r="B14" s="55"/>
      <c r="C14" s="5" t="s">
        <v>37</v>
      </c>
      <c r="D14" s="44" t="s">
        <v>4</v>
      </c>
      <c r="E14" s="44">
        <v>1</v>
      </c>
      <c r="F14" s="56">
        <v>12000000</v>
      </c>
      <c r="G14" s="56">
        <v>12000000</v>
      </c>
      <c r="H14" s="19" t="s">
        <v>48</v>
      </c>
      <c r="I14" s="19"/>
      <c r="J14" s="5" t="s">
        <v>37</v>
      </c>
    </row>
    <row r="15" spans="1:10" ht="51" x14ac:dyDescent="0.25">
      <c r="A15" s="54" t="s">
        <v>33</v>
      </c>
      <c r="B15" s="55"/>
      <c r="C15" s="5" t="s">
        <v>37</v>
      </c>
      <c r="D15" s="44" t="s">
        <v>4</v>
      </c>
      <c r="E15" s="44">
        <v>1</v>
      </c>
      <c r="F15" s="56">
        <v>12000000</v>
      </c>
      <c r="G15" s="56">
        <v>12000000</v>
      </c>
      <c r="H15" s="19" t="s">
        <v>48</v>
      </c>
      <c r="I15" s="19"/>
      <c r="J15" s="5" t="s">
        <v>37</v>
      </c>
    </row>
    <row r="16" spans="1:10" ht="38.25" x14ac:dyDescent="0.25">
      <c r="A16" s="54" t="s">
        <v>24</v>
      </c>
      <c r="B16" s="55"/>
      <c r="C16" s="5" t="s">
        <v>37</v>
      </c>
      <c r="D16" s="44" t="s">
        <v>4</v>
      </c>
      <c r="E16" s="44">
        <v>1</v>
      </c>
      <c r="F16" s="56">
        <v>10000000</v>
      </c>
      <c r="G16" s="56">
        <v>10000000</v>
      </c>
      <c r="H16" s="19" t="s">
        <v>48</v>
      </c>
      <c r="I16" s="19"/>
      <c r="J16" s="5" t="s">
        <v>37</v>
      </c>
    </row>
    <row r="17" spans="1:10" ht="38.25" x14ac:dyDescent="0.25">
      <c r="A17" s="54" t="s">
        <v>25</v>
      </c>
      <c r="B17" s="55"/>
      <c r="C17" s="5" t="s">
        <v>37</v>
      </c>
      <c r="D17" s="44" t="s">
        <v>4</v>
      </c>
      <c r="E17" s="44">
        <v>1</v>
      </c>
      <c r="F17" s="56">
        <v>12000000</v>
      </c>
      <c r="G17" s="56">
        <v>12000000</v>
      </c>
      <c r="H17" s="19" t="s">
        <v>48</v>
      </c>
      <c r="I17" s="19"/>
      <c r="J17" s="5" t="s">
        <v>37</v>
      </c>
    </row>
    <row r="18" spans="1:10" ht="51" x14ac:dyDescent="0.25">
      <c r="A18" s="54" t="s">
        <v>26</v>
      </c>
      <c r="B18" s="55"/>
      <c r="C18" s="5" t="s">
        <v>37</v>
      </c>
      <c r="D18" s="44" t="s">
        <v>4</v>
      </c>
      <c r="E18" s="44">
        <v>1</v>
      </c>
      <c r="F18" s="56">
        <v>12000000</v>
      </c>
      <c r="G18" s="56">
        <v>12000000</v>
      </c>
      <c r="H18" s="19" t="s">
        <v>48</v>
      </c>
      <c r="I18" s="19"/>
      <c r="J18" s="5" t="s">
        <v>37</v>
      </c>
    </row>
    <row r="19" spans="1:10" ht="38.25" x14ac:dyDescent="0.25">
      <c r="A19" s="54" t="s">
        <v>27</v>
      </c>
      <c r="B19" s="55"/>
      <c r="C19" s="5" t="s">
        <v>37</v>
      </c>
      <c r="D19" s="44" t="s">
        <v>4</v>
      </c>
      <c r="E19" s="44">
        <v>1</v>
      </c>
      <c r="F19" s="56">
        <v>20000000</v>
      </c>
      <c r="G19" s="56">
        <v>20000000</v>
      </c>
      <c r="H19" s="19" t="s">
        <v>48</v>
      </c>
      <c r="I19" s="19"/>
      <c r="J19" s="5" t="s">
        <v>37</v>
      </c>
    </row>
    <row r="20" spans="1:10" ht="38.25" x14ac:dyDescent="0.25">
      <c r="A20" s="54" t="s">
        <v>28</v>
      </c>
      <c r="B20" s="55"/>
      <c r="C20" s="5" t="s">
        <v>37</v>
      </c>
      <c r="D20" s="44" t="s">
        <v>4</v>
      </c>
      <c r="E20" s="44">
        <v>1</v>
      </c>
      <c r="F20" s="56">
        <v>10000000</v>
      </c>
      <c r="G20" s="56">
        <v>10000000</v>
      </c>
      <c r="H20" s="19" t="s">
        <v>48</v>
      </c>
      <c r="I20" s="19"/>
      <c r="J20" s="5" t="s">
        <v>37</v>
      </c>
    </row>
    <row r="21" spans="1:10" ht="51" x14ac:dyDescent="0.25">
      <c r="A21" s="54" t="s">
        <v>29</v>
      </c>
      <c r="B21" s="55"/>
      <c r="C21" s="5" t="s">
        <v>37</v>
      </c>
      <c r="D21" s="44" t="s">
        <v>4</v>
      </c>
      <c r="E21" s="44">
        <v>1</v>
      </c>
      <c r="F21" s="56">
        <v>75000000</v>
      </c>
      <c r="G21" s="56">
        <v>75000000</v>
      </c>
      <c r="H21" s="19" t="s">
        <v>48</v>
      </c>
      <c r="I21" s="19"/>
      <c r="J21" s="5" t="s">
        <v>37</v>
      </c>
    </row>
    <row r="22" spans="1:10" ht="38.25" x14ac:dyDescent="0.25">
      <c r="A22" s="54" t="s">
        <v>30</v>
      </c>
      <c r="B22" s="55"/>
      <c r="C22" s="5" t="s">
        <v>37</v>
      </c>
      <c r="D22" s="44" t="s">
        <v>4</v>
      </c>
      <c r="E22" s="44">
        <v>1</v>
      </c>
      <c r="F22" s="56">
        <v>50000000</v>
      </c>
      <c r="G22" s="56">
        <v>50000000</v>
      </c>
      <c r="H22" s="19" t="s">
        <v>48</v>
      </c>
      <c r="I22" s="19"/>
      <c r="J22" s="5" t="s">
        <v>37</v>
      </c>
    </row>
    <row r="23" spans="1:10" x14ac:dyDescent="0.25">
      <c r="A23" s="57" t="s">
        <v>19</v>
      </c>
      <c r="B23" s="57"/>
      <c r="C23" s="57"/>
      <c r="D23" s="57"/>
      <c r="E23" s="57"/>
      <c r="F23" s="57"/>
      <c r="G23" s="58">
        <f>SUM(G11:G22)</f>
        <v>238300000</v>
      </c>
      <c r="H23" s="57"/>
      <c r="I23" s="57"/>
      <c r="J23" s="57"/>
    </row>
  </sheetData>
  <mergeCells count="8">
    <mergeCell ref="F7:F8"/>
    <mergeCell ref="G7:G8"/>
    <mergeCell ref="H7:H8"/>
    <mergeCell ref="A7:A8"/>
    <mergeCell ref="B7:B8"/>
    <mergeCell ref="C7:C8"/>
    <mergeCell ref="D7:D8"/>
    <mergeCell ref="E7:E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J9"/>
  <sheetViews>
    <sheetView workbookViewId="0">
      <selection activeCell="G9" sqref="G9"/>
    </sheetView>
  </sheetViews>
  <sheetFormatPr defaultRowHeight="15" x14ac:dyDescent="0.25"/>
  <cols>
    <col min="1" max="1" width="24" customWidth="1"/>
    <col min="2" max="2" width="18.28515625" customWidth="1"/>
    <col min="3" max="3" width="13.42578125" customWidth="1"/>
    <col min="4" max="4" width="12.5703125" customWidth="1"/>
    <col min="5" max="5" width="11.7109375" customWidth="1"/>
    <col min="6" max="7" width="10" bestFit="1" customWidth="1"/>
    <col min="8" max="9" width="12.85546875" customWidth="1"/>
    <col min="10" max="10" width="14.5703125" customWidth="1"/>
    <col min="12" max="12" width="14.5703125" customWidth="1"/>
  </cols>
  <sheetData>
    <row r="2" spans="1:10" x14ac:dyDescent="0.25">
      <c r="B2" s="12" t="s">
        <v>67</v>
      </c>
      <c r="C2" s="11"/>
      <c r="D2" s="11"/>
      <c r="E2" s="11"/>
      <c r="F2" s="11"/>
    </row>
    <row r="3" spans="1:10" x14ac:dyDescent="0.25">
      <c r="B3" s="11"/>
      <c r="C3" s="11"/>
      <c r="D3" s="11"/>
      <c r="E3" s="11"/>
      <c r="F3" s="11"/>
    </row>
    <row r="6" spans="1:10" ht="49.5" customHeight="1" x14ac:dyDescent="0.25">
      <c r="A6" s="7" t="s">
        <v>5</v>
      </c>
      <c r="B6" s="7" t="s">
        <v>6</v>
      </c>
      <c r="C6" s="7" t="s">
        <v>7</v>
      </c>
      <c r="D6" s="7" t="s">
        <v>2</v>
      </c>
      <c r="E6" s="7" t="s">
        <v>0</v>
      </c>
      <c r="F6" s="7" t="s">
        <v>3</v>
      </c>
      <c r="G6" s="8" t="s">
        <v>8</v>
      </c>
      <c r="H6" s="7" t="s">
        <v>9</v>
      </c>
      <c r="I6" s="7" t="s">
        <v>134</v>
      </c>
      <c r="J6" s="7" t="s">
        <v>10</v>
      </c>
    </row>
    <row r="7" spans="1:10" ht="45" x14ac:dyDescent="0.25">
      <c r="A7" s="86" t="s">
        <v>112</v>
      </c>
      <c r="B7" s="13" t="s">
        <v>113</v>
      </c>
      <c r="C7" s="5" t="s">
        <v>114</v>
      </c>
      <c r="D7" s="87" t="s">
        <v>115</v>
      </c>
      <c r="E7" s="87">
        <v>435</v>
      </c>
      <c r="F7" s="4">
        <f>G7/E7</f>
        <v>202</v>
      </c>
      <c r="G7" s="68">
        <v>87870</v>
      </c>
      <c r="H7" s="5" t="s">
        <v>12</v>
      </c>
      <c r="I7" s="5" t="s">
        <v>106</v>
      </c>
      <c r="J7" s="5" t="s">
        <v>116</v>
      </c>
    </row>
    <row r="8" spans="1:10" ht="45" x14ac:dyDescent="0.25">
      <c r="A8" s="86" t="s">
        <v>131</v>
      </c>
      <c r="B8" s="13" t="s">
        <v>132</v>
      </c>
      <c r="C8" s="5" t="s">
        <v>108</v>
      </c>
      <c r="D8" s="87" t="s">
        <v>1</v>
      </c>
      <c r="E8" s="87">
        <v>1</v>
      </c>
      <c r="F8" s="4">
        <v>91034</v>
      </c>
      <c r="G8" s="68">
        <v>91034</v>
      </c>
      <c r="H8" s="5" t="s">
        <v>133</v>
      </c>
      <c r="I8" s="5"/>
      <c r="J8" s="5" t="s">
        <v>108</v>
      </c>
    </row>
    <row r="9" spans="1:10" ht="15.75" thickBot="1" x14ac:dyDescent="0.3">
      <c r="A9" s="89"/>
      <c r="B9" s="89"/>
      <c r="C9" s="89"/>
      <c r="D9" s="90"/>
      <c r="E9" s="90"/>
      <c r="F9" s="90"/>
      <c r="G9" s="91">
        <f>SUM(G7:G8)</f>
        <v>178904</v>
      </c>
      <c r="H9" s="92"/>
      <c r="I9" s="94"/>
      <c r="J9" s="9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ПЦФ 1</vt:lpstr>
      <vt:lpstr>ПЦФ3</vt:lpstr>
      <vt:lpstr>ПЦФ4</vt:lpstr>
      <vt:lpstr>ПЦФ7</vt:lpstr>
      <vt:lpstr>Лист21</vt:lpstr>
      <vt:lpstr>ПЦФ8 Насиев</vt:lpstr>
      <vt:lpstr>ПЦФ8Онаев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2025-12-05T12:39:21Z</dcterms:modified>
</cp:coreProperties>
</file>