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8800" windowHeight="11625" activeTab="7"/>
  </bookViews>
  <sheets>
    <sheet name="ПЦФ3" sheetId="8" r:id="rId1"/>
    <sheet name="ПЦФ 1" sheetId="7" r:id="rId2"/>
    <sheet name="ПЦФ4" sheetId="9" r:id="rId3"/>
    <sheet name="ПЦф 7 Шәмшідін" sheetId="10" r:id="rId4"/>
    <sheet name="Лист21" sheetId="28" state="hidden" r:id="rId5"/>
    <sheet name="ПЦФ8 Насиев" sheetId="29" r:id="rId6"/>
    <sheet name="ПЦФ8Онаев" sheetId="30" r:id="rId7"/>
    <sheet name="ПЦФ Кармалиев" sheetId="31" r:id="rId8"/>
    <sheet name="ПЦФ Монтаев" sheetId="33" r:id="rId9"/>
    <sheet name="Лист1" sheetId="32" r:id="rId10"/>
  </sheets>
  <calcPr calcId="144525" refMode="R1C1"/>
</workbook>
</file>

<file path=xl/calcChain.xml><?xml version="1.0" encoding="utf-8"?>
<calcChain xmlns="http://schemas.openxmlformats.org/spreadsheetml/2006/main">
  <c r="G28" i="10" l="1"/>
  <c r="G9" i="33" l="1"/>
  <c r="G10" i="31" l="1"/>
  <c r="G14" i="8" l="1"/>
  <c r="G26" i="10"/>
  <c r="G25" i="10"/>
  <c r="G24" i="10"/>
  <c r="G22" i="10"/>
  <c r="G21" i="10"/>
  <c r="G20" i="10"/>
  <c r="G19" i="10"/>
  <c r="G18" i="10"/>
  <c r="G17" i="10"/>
  <c r="G16" i="10"/>
  <c r="G15" i="10"/>
  <c r="G14" i="10"/>
  <c r="G13" i="10"/>
  <c r="G12" i="10"/>
  <c r="F15" i="8" l="1"/>
  <c r="G16" i="8"/>
  <c r="G13" i="7" l="1"/>
  <c r="G14" i="7"/>
  <c r="G15" i="7"/>
  <c r="G19" i="7" l="1"/>
  <c r="G23" i="29"/>
  <c r="G12" i="7"/>
  <c r="G11" i="10"/>
  <c r="G8" i="9"/>
  <c r="G10" i="30" l="1"/>
  <c r="F7" i="29"/>
  <c r="G10" i="29"/>
</calcChain>
</file>

<file path=xl/sharedStrings.xml><?xml version="1.0" encoding="utf-8"?>
<sst xmlns="http://schemas.openxmlformats.org/spreadsheetml/2006/main" count="341" uniqueCount="123">
  <si>
    <t>кол-во</t>
  </si>
  <si>
    <t>шт</t>
  </si>
  <si>
    <t>ед.из</t>
  </si>
  <si>
    <t>цена</t>
  </si>
  <si>
    <t>усл</t>
  </si>
  <si>
    <t>Название поставщика и номер договора</t>
  </si>
  <si>
    <t>Номер протокола</t>
  </si>
  <si>
    <t>Предмет договора</t>
  </si>
  <si>
    <t>сумма  в тенге</t>
  </si>
  <si>
    <t>Срок выполнения</t>
  </si>
  <si>
    <t>Краткое описание и условия договора</t>
  </si>
  <si>
    <t>Technodom Operator " (Технодом Оператор) АО                                        №4 от 11.03.2025 г.</t>
  </si>
  <si>
    <t>2025 г.</t>
  </si>
  <si>
    <t>Ультрабук</t>
  </si>
  <si>
    <t>Проектор портативный</t>
  </si>
  <si>
    <t>Elementum ТОО        №013/25 от 13/03/2025 г.</t>
  </si>
  <si>
    <t>05.03.2025 г.</t>
  </si>
  <si>
    <t>Поставка основных средств</t>
  </si>
  <si>
    <t>Весы лабораторные</t>
  </si>
  <si>
    <t>Итого:</t>
  </si>
  <si>
    <t>ASPIRANS (АСПИРАНС) ТОО  №203612 от 14.02.2025 г.</t>
  </si>
  <si>
    <t>13.02.2025 г.</t>
  </si>
  <si>
    <t xml:space="preserve">Публикация статьи </t>
  </si>
  <si>
    <t xml:space="preserve">НАО "Атырауский университет им. Х. Досмухамедова",                            .№92 от 10.10.2024 г.      </t>
  </si>
  <si>
    <t xml:space="preserve">НАО " Торайгыров Университет"                                   №86  от 10.10.2024 г.            </t>
  </si>
  <si>
    <t>Северо-Казахстанский гос.универ. М.Козыбаева РГП №85 от 10.12.2024 г.</t>
  </si>
  <si>
    <t>НАО "Кокшетауский университет им. Ш. Уалиханова"                                       №84 от 10.10.2024 г.</t>
  </si>
  <si>
    <t>ТОО"Казахский НИИ водного хозяйства"                                        №93 от 10.10.2024 г.</t>
  </si>
  <si>
    <t>Северо-Казахстанский НИИ сельского хозяйства  ТОО                             №90 от  10.10.2024 г.</t>
  </si>
  <si>
    <t>Казахский Национальный Аграрный  исУниверситет НАО                                      №88 от 10.10.2024 г.</t>
  </si>
  <si>
    <t>Научно-производственный центр животноводства и вет                                       №91 от 10.10.2024 г.</t>
  </si>
  <si>
    <t xml:space="preserve">УСХОС ТОО                                №83  от 10.10.2024 г                                     </t>
  </si>
  <si>
    <t xml:space="preserve">Казахский агротехнический университет Сейфуллина        №89 от 10.10.2024 г.          </t>
  </si>
  <si>
    <t xml:space="preserve">Учреждение Международ.Таразский университет                                    №87 от 10.10.2024 г.  </t>
  </si>
  <si>
    <t>НАО «Торайгыров университет»</t>
  </si>
  <si>
    <t>РГП на ПХВ «Институт биологии и биотехнологии растений» КН МНВО РК     №95/25 от 22.10.2024 г.</t>
  </si>
  <si>
    <t xml:space="preserve">НАО «Торайгыров университет»                             №95/9 от 22.10.2024 г.    </t>
  </si>
  <si>
    <t>Выполнение НИР по соисполнительству</t>
  </si>
  <si>
    <t>ТОО «НОЦ – Qazyna»</t>
  </si>
  <si>
    <t>НАО «КазАТИУ им. С. Сейфуллина»</t>
  </si>
  <si>
    <t>ЧУ «Шымкентский университет»</t>
  </si>
  <si>
    <t>ТОО «Сев.-Каз. НИИСХ»</t>
  </si>
  <si>
    <t xml:space="preserve">Казахский Национальный Аграрный  исУниверситет НАО                                                    </t>
  </si>
  <si>
    <t xml:space="preserve">Научно-производственный центр животноводства и вет                                              </t>
  </si>
  <si>
    <t>ТОО «Научно-производственный центр животноводства и ветеринарии»</t>
  </si>
  <si>
    <t>НАО «Костанайский региональный университет имени А. Байтурсынова»</t>
  </si>
  <si>
    <t>АО «Республиканский центр по племенному делу в животноводстве «Асыл түлік»</t>
  </si>
  <si>
    <t>ТОО «Юго-Западный научно-исследовательский институт животноводства и растениеводства»</t>
  </si>
  <si>
    <t>31.12.2025 г.</t>
  </si>
  <si>
    <t>13.03.2025 г.</t>
  </si>
  <si>
    <t>Казхимагро ТОО                        №13 от 28.04.2025 г.</t>
  </si>
  <si>
    <t>Поставка расходных материалов</t>
  </si>
  <si>
    <t xml:space="preserve">Лента малярная </t>
  </si>
  <si>
    <t>Прибор для таврения животных</t>
  </si>
  <si>
    <t>09.06.2025г</t>
  </si>
  <si>
    <t>Набор реагентов ДНК-Экстран-2</t>
  </si>
  <si>
    <t>РИЦ</t>
  </si>
  <si>
    <t>Публикация статьи</t>
  </si>
  <si>
    <t>IntroGen ТОО                             №26-2025 от 25.04.2025 г.</t>
  </si>
  <si>
    <t>DeltaLab ТОО                             №006-2025 от 28.04.2025 г.</t>
  </si>
  <si>
    <t>2-Бром-2-нитроропан</t>
  </si>
  <si>
    <t>упак</t>
  </si>
  <si>
    <t>01.05.2025 г.</t>
  </si>
  <si>
    <t>№ 7 от 24.04.2025 г.</t>
  </si>
  <si>
    <t xml:space="preserve">                                      Реестр приобретенных товаров, работ и услуг в рамках выполнения  ПЦФ 1 за 2025 год</t>
  </si>
  <si>
    <t xml:space="preserve">                                        Реестр приобретенных товаров, работ и услуг в рамках выполнения  ПЦФ 3 за 2025 год</t>
  </si>
  <si>
    <t xml:space="preserve">                                            Реестр приобретенных товаров, работ и услуг в рамках выполнения  ПЦФ 4 за 2025 год</t>
  </si>
  <si>
    <t xml:space="preserve">                                                       Реестр приобретенных товаров, работ и услуг в рамках выполнения  ПЦФ 8 за 2025 год</t>
  </si>
  <si>
    <t xml:space="preserve">                   Реестр приобретенных товаров, работ и услуг в рамках выполнения  ПЦФ 8 за 2025 год</t>
  </si>
  <si>
    <t>Статус выпонения</t>
  </si>
  <si>
    <t>OPTONIC ТОО дог№КН-02/25 от 09.04.2025г</t>
  </si>
  <si>
    <t>№4 от 08.04.2025 г.</t>
  </si>
  <si>
    <t>07.07.2025 г.</t>
  </si>
  <si>
    <t>Eqyuine80Kselect 48 test</t>
  </si>
  <si>
    <t xml:space="preserve"> ZALMA Ltd  ТОО                            дог.№62-101 от 30.04.2025 г</t>
  </si>
  <si>
    <t xml:space="preserve">Разработка методики индексной оценки плдеменной ценности овец </t>
  </si>
  <si>
    <t>10.10.2025 г.</t>
  </si>
  <si>
    <t xml:space="preserve">Научно-производственный центр  ТОО                                          дог.№14 от 28.04.2025 г.        </t>
  </si>
  <si>
    <t>№7 от 24.04.2025 г.</t>
  </si>
  <si>
    <t>Набор для анализа Qubit 1 X, 500 реакций</t>
  </si>
  <si>
    <t>набор</t>
  </si>
  <si>
    <t>14.07.2025 г.</t>
  </si>
  <si>
    <t>13.08.2025 г.</t>
  </si>
  <si>
    <t>Сурфагон 100 мл</t>
  </si>
  <si>
    <t>фл.</t>
  </si>
  <si>
    <t>Магэстрофан</t>
  </si>
  <si>
    <t>Эндометрафаг</t>
  </si>
  <si>
    <t>полиэтил.</t>
  </si>
  <si>
    <t>Шприц 10 мл</t>
  </si>
  <si>
    <t>Шприц 5 мл</t>
  </si>
  <si>
    <t>Спирт этиловый 70%</t>
  </si>
  <si>
    <t>Чехол для искусственного осеменения</t>
  </si>
  <si>
    <t>Перчатки для искусственного осеменения</t>
  </si>
  <si>
    <t>упак.</t>
  </si>
  <si>
    <t>Витамин Е 100 мл</t>
  </si>
  <si>
    <t>Цефтимаг 100 м л</t>
  </si>
  <si>
    <t>Кетолайн 100 мл</t>
  </si>
  <si>
    <t>Шприц Жанэ 150 мл</t>
  </si>
  <si>
    <t>Перчатки винило-нитрил</t>
  </si>
  <si>
    <t>Утеростон раствор для инъекций 100  мл</t>
  </si>
  <si>
    <t>Поставка товаров</t>
  </si>
  <si>
    <t>№8 от 12.05.2025 г</t>
  </si>
  <si>
    <t>29.05.2025 г.</t>
  </si>
  <si>
    <t>Кальянова Т.Ю. ИП     №15 от 14.05.2025 г.</t>
  </si>
  <si>
    <t xml:space="preserve">                                  Реестр приобретенных товаров, работ и услуг в рамках выполнения  ПЦФ 7 за 2025 год</t>
  </si>
  <si>
    <t>Tanir Research Laboratory ТОО              №004 от 28.04.2025 г.</t>
  </si>
  <si>
    <t>Выполенение прикладных научных исследований</t>
  </si>
  <si>
    <t>15.10.2025 г.</t>
  </si>
  <si>
    <t xml:space="preserve">ИП «ENAMAX» </t>
  </si>
  <si>
    <t>№13, 20.06.2025г</t>
  </si>
  <si>
    <t>Выполнение НИР</t>
  </si>
  <si>
    <t>июнь</t>
  </si>
  <si>
    <t>Микроскоп  с камерой</t>
  </si>
  <si>
    <t>АО «TECHNODOM»</t>
  </si>
  <si>
    <t>Жесткий диск</t>
  </si>
  <si>
    <t>ТОО «PROSNABservice»</t>
  </si>
  <si>
    <t>№12, 19.06.2025г</t>
  </si>
  <si>
    <t>2025г</t>
  </si>
  <si>
    <t>Монтажные работы по подключению автоклава</t>
  </si>
  <si>
    <t xml:space="preserve">ТОО "Спецкомплект" </t>
  </si>
  <si>
    <t>№12от 19.06.2025 г</t>
  </si>
  <si>
    <t>Поставка спецодежды</t>
  </si>
  <si>
    <t>Спецодежды для рабочих групп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</si>
</sst>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_р_._-;\-* #,##0_р_._-;_-* &quot;-&quot;??_р_._-;_-@_-"/>
    <numFmt numFmtId="165" formatCode="_-* #,##0.0_р_._-;\-* #,##0.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3" fillId="0" borderId="0"/>
    <xf numFmtId="0" fontId="9" fillId="0" borderId="0"/>
  </cellStyleXfs>
  <cellXfs count="1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4" fontId="2" fillId="2" borderId="4" xfId="0" applyNumberFormat="1" applyFont="1" applyFill="1" applyBorder="1"/>
    <xf numFmtId="0" fontId="2" fillId="2" borderId="5" xfId="0" applyFont="1" applyFill="1" applyBorder="1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" fontId="0" fillId="2" borderId="1" xfId="0" applyNumberForma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" fontId="2" fillId="2" borderId="2" xfId="0" applyNumberFormat="1" applyFont="1" applyFill="1" applyBorder="1"/>
    <xf numFmtId="0" fontId="0" fillId="0" borderId="3" xfId="0" applyBorder="1"/>
    <xf numFmtId="4" fontId="1" fillId="0" borderId="6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6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/>
    <xf numFmtId="0" fontId="0" fillId="0" borderId="1" xfId="0" applyBorder="1" applyAlignme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/>
    <xf numFmtId="4" fontId="7" fillId="3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/>
    <xf numFmtId="4" fontId="8" fillId="2" borderId="1" xfId="0" applyNumberFormat="1" applyFont="1" applyFill="1" applyBorder="1"/>
    <xf numFmtId="0" fontId="2" fillId="2" borderId="7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2" fontId="9" fillId="0" borderId="1" xfId="2" applyNumberFormat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4" fontId="1" fillId="2" borderId="7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left" vertical="center" wrapText="1"/>
    </xf>
    <xf numFmtId="4" fontId="2" fillId="2" borderId="12" xfId="0" applyNumberFormat="1" applyFont="1" applyFill="1" applyBorder="1"/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vertical="center" wrapText="1"/>
    </xf>
    <xf numFmtId="0" fontId="0" fillId="0" borderId="1" xfId="0" applyFill="1" applyBorder="1"/>
    <xf numFmtId="0" fontId="12" fillId="0" borderId="1" xfId="0" applyFont="1" applyFill="1" applyBorder="1"/>
    <xf numFmtId="0" fontId="1" fillId="0" borderId="1" xfId="0" applyFont="1" applyFill="1" applyBorder="1"/>
    <xf numFmtId="165" fontId="2" fillId="0" borderId="1" xfId="0" applyNumberFormat="1" applyFont="1" applyFill="1" applyBorder="1"/>
    <xf numFmtId="0" fontId="12" fillId="0" borderId="1" xfId="0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2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" fontId="12" fillId="0" borderId="1" xfId="0" applyNumberFormat="1" applyFont="1" applyFill="1" applyBorder="1"/>
    <xf numFmtId="0" fontId="12" fillId="0" borderId="1" xfId="0" applyFont="1" applyFill="1" applyBorder="1" applyAlignment="1">
      <alignment wrapText="1"/>
    </xf>
    <xf numFmtId="0" fontId="13" fillId="0" borderId="1" xfId="0" applyFont="1" applyFill="1" applyBorder="1"/>
    <xf numFmtId="4" fontId="13" fillId="0" borderId="1" xfId="0" applyNumberFormat="1" applyFont="1" applyFill="1" applyBorder="1"/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2" fillId="0" borderId="1" xfId="0" applyFont="1" applyBorder="1"/>
  </cellXfs>
  <cellStyles count="7">
    <cellStyle name="Денежный 2" xfId="3"/>
    <cellStyle name="Обычный" xfId="0" builtinId="0"/>
    <cellStyle name="Обычный 2" xfId="4"/>
    <cellStyle name="Обычный 3" xfId="5"/>
    <cellStyle name="Обычный 4" xfId="2"/>
    <cellStyle name="Финансовый" xfId="1" builtinId="3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6"/>
  <sheetViews>
    <sheetView topLeftCell="C1" workbookViewId="0">
      <selection activeCell="I15" sqref="I15"/>
    </sheetView>
  </sheetViews>
  <sheetFormatPr defaultRowHeight="15" x14ac:dyDescent="0.25"/>
  <cols>
    <col min="1" max="1" width="26.42578125" customWidth="1"/>
    <col min="2" max="2" width="21" customWidth="1"/>
    <col min="3" max="3" width="23.5703125" customWidth="1"/>
    <col min="4" max="5" width="14" customWidth="1"/>
    <col min="6" max="6" width="13.5703125" customWidth="1"/>
    <col min="7" max="7" width="15" customWidth="1"/>
    <col min="8" max="8" width="14.85546875" customWidth="1"/>
    <col min="9" max="9" width="23.140625" customWidth="1"/>
    <col min="10" max="10" width="9.85546875" customWidth="1"/>
    <col min="11" max="11" width="27.7109375" customWidth="1"/>
    <col min="14" max="14" width="13.42578125" customWidth="1"/>
    <col min="15" max="15" width="13.7109375" customWidth="1"/>
    <col min="17" max="17" width="12.7109375" customWidth="1"/>
  </cols>
  <sheetData>
    <row r="3" spans="1:9" x14ac:dyDescent="0.25">
      <c r="B3" s="17" t="s">
        <v>65</v>
      </c>
    </row>
    <row r="6" spans="1:9" ht="35.2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</v>
      </c>
    </row>
    <row r="7" spans="1:9" ht="33" customHeight="1" x14ac:dyDescent="0.25">
      <c r="A7" s="31" t="s">
        <v>38</v>
      </c>
      <c r="B7" s="22"/>
      <c r="C7" s="23" t="s">
        <v>37</v>
      </c>
      <c r="D7" s="30" t="s">
        <v>4</v>
      </c>
      <c r="E7" s="27">
        <v>1</v>
      </c>
      <c r="F7" s="32">
        <v>22000000</v>
      </c>
      <c r="G7" s="32">
        <v>22000000</v>
      </c>
      <c r="H7" s="27" t="s">
        <v>12</v>
      </c>
      <c r="I7" s="23" t="s">
        <v>37</v>
      </c>
    </row>
    <row r="8" spans="1:9" ht="33" customHeight="1" x14ac:dyDescent="0.25">
      <c r="A8" s="31" t="s">
        <v>34</v>
      </c>
      <c r="B8" s="22"/>
      <c r="C8" s="23" t="s">
        <v>37</v>
      </c>
      <c r="D8" s="30" t="s">
        <v>4</v>
      </c>
      <c r="E8" s="27">
        <v>1</v>
      </c>
      <c r="F8" s="32">
        <v>20000000</v>
      </c>
      <c r="G8" s="32">
        <v>20000000</v>
      </c>
      <c r="H8" s="27" t="s">
        <v>12</v>
      </c>
      <c r="I8" s="23" t="s">
        <v>37</v>
      </c>
    </row>
    <row r="9" spans="1:9" ht="33" customHeight="1" x14ac:dyDescent="0.25">
      <c r="A9" s="31" t="s">
        <v>39</v>
      </c>
      <c r="B9" s="22"/>
      <c r="C9" s="23" t="s">
        <v>37</v>
      </c>
      <c r="D9" s="30" t="s">
        <v>4</v>
      </c>
      <c r="E9" s="27">
        <v>1</v>
      </c>
      <c r="F9" s="32">
        <v>20000000</v>
      </c>
      <c r="G9" s="32">
        <v>20000000</v>
      </c>
      <c r="H9" s="27" t="s">
        <v>12</v>
      </c>
      <c r="I9" s="23" t="s">
        <v>37</v>
      </c>
    </row>
    <row r="10" spans="1:9" ht="33" customHeight="1" x14ac:dyDescent="0.25">
      <c r="A10" s="31" t="s">
        <v>40</v>
      </c>
      <c r="B10" s="22"/>
      <c r="C10" s="23" t="s">
        <v>37</v>
      </c>
      <c r="D10" s="30" t="s">
        <v>4</v>
      </c>
      <c r="E10" s="27">
        <v>1</v>
      </c>
      <c r="F10" s="32">
        <v>20000000</v>
      </c>
      <c r="G10" s="32">
        <v>20000000</v>
      </c>
      <c r="H10" s="27" t="s">
        <v>12</v>
      </c>
      <c r="I10" s="23" t="s">
        <v>37</v>
      </c>
    </row>
    <row r="11" spans="1:9" ht="33" customHeight="1" x14ac:dyDescent="0.25">
      <c r="A11" s="31" t="s">
        <v>41</v>
      </c>
      <c r="B11" s="22"/>
      <c r="C11" s="23" t="s">
        <v>37</v>
      </c>
      <c r="D11" s="30" t="s">
        <v>4</v>
      </c>
      <c r="E11" s="27">
        <v>1</v>
      </c>
      <c r="F11" s="32">
        <v>18000000</v>
      </c>
      <c r="G11" s="32">
        <v>18000000</v>
      </c>
      <c r="H11" s="27" t="s">
        <v>12</v>
      </c>
      <c r="I11" s="23" t="s">
        <v>37</v>
      </c>
    </row>
    <row r="12" spans="1:9" ht="62.25" customHeight="1" x14ac:dyDescent="0.25">
      <c r="A12" s="75" t="s">
        <v>77</v>
      </c>
      <c r="B12" s="36" t="s">
        <v>78</v>
      </c>
      <c r="C12" s="23" t="s">
        <v>75</v>
      </c>
      <c r="D12" s="30" t="s">
        <v>4</v>
      </c>
      <c r="E12" s="30">
        <v>1</v>
      </c>
      <c r="F12" s="32">
        <v>45000000</v>
      </c>
      <c r="G12" s="32">
        <v>45000000</v>
      </c>
      <c r="H12" s="30" t="s">
        <v>76</v>
      </c>
      <c r="I12" s="23" t="s">
        <v>75</v>
      </c>
    </row>
    <row r="13" spans="1:9" ht="47.25" customHeight="1" x14ac:dyDescent="0.25">
      <c r="A13" s="75" t="s">
        <v>105</v>
      </c>
      <c r="B13" s="36" t="s">
        <v>78</v>
      </c>
      <c r="C13" s="66" t="s">
        <v>106</v>
      </c>
      <c r="D13" s="30" t="s">
        <v>4</v>
      </c>
      <c r="E13" s="30">
        <v>1</v>
      </c>
      <c r="F13" s="32">
        <v>30000000</v>
      </c>
      <c r="G13" s="32">
        <v>30000000</v>
      </c>
      <c r="H13" s="30" t="s">
        <v>107</v>
      </c>
      <c r="I13" s="23" t="s">
        <v>106</v>
      </c>
    </row>
    <row r="14" spans="1:9" ht="21.75" customHeight="1" x14ac:dyDescent="0.25">
      <c r="A14" s="28" t="s">
        <v>19</v>
      </c>
      <c r="B14" s="28"/>
      <c r="C14" s="28"/>
      <c r="D14" s="28"/>
      <c r="E14" s="28"/>
      <c r="F14" s="28"/>
      <c r="G14" s="33">
        <f>SUM(G7:G13)</f>
        <v>175000000</v>
      </c>
      <c r="H14" s="28"/>
      <c r="I14" s="28"/>
    </row>
    <row r="15" spans="1:9" ht="30" x14ac:dyDescent="0.25">
      <c r="A15" s="31" t="s">
        <v>74</v>
      </c>
      <c r="B15" s="36" t="s">
        <v>78</v>
      </c>
      <c r="C15" s="23" t="s">
        <v>51</v>
      </c>
      <c r="D15" s="30" t="s">
        <v>80</v>
      </c>
      <c r="E15" s="30">
        <v>6</v>
      </c>
      <c r="F15" s="71">
        <f>G15/E15</f>
        <v>286253</v>
      </c>
      <c r="G15" s="71">
        <v>1717518</v>
      </c>
      <c r="H15" s="30" t="s">
        <v>81</v>
      </c>
      <c r="I15" s="23" t="s">
        <v>79</v>
      </c>
    </row>
    <row r="16" spans="1:9" x14ac:dyDescent="0.25">
      <c r="A16" s="28" t="s">
        <v>19</v>
      </c>
      <c r="B16" s="28"/>
      <c r="C16" s="28"/>
      <c r="D16" s="28"/>
      <c r="E16" s="69"/>
      <c r="F16" s="69"/>
      <c r="G16" s="70">
        <f>G15</f>
        <v>1717518</v>
      </c>
      <c r="H16" s="28"/>
      <c r="I16" s="28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2"/>
  <sheetViews>
    <sheetView topLeftCell="A4" workbookViewId="0">
      <selection activeCell="C10" sqref="C10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7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104" t="s">
        <v>64</v>
      </c>
      <c r="C3" s="104"/>
      <c r="D3" s="104"/>
      <c r="E3" s="104"/>
      <c r="F3" s="104"/>
      <c r="G3" s="104"/>
      <c r="H3" s="104"/>
      <c r="I3" s="104"/>
      <c r="J3" s="104"/>
      <c r="K3" s="104"/>
      <c r="L3" s="1"/>
      <c r="M3" s="1"/>
      <c r="N3" s="1"/>
      <c r="O3" s="1"/>
      <c r="P3" s="1"/>
      <c r="Q3" s="1"/>
      <c r="R3" s="1"/>
    </row>
    <row r="4" spans="1:18" x14ac:dyDescent="0.25">
      <c r="A4" s="1"/>
      <c r="B4" s="16"/>
      <c r="C4" s="16"/>
      <c r="D4" s="16"/>
      <c r="E4" s="16"/>
      <c r="F4" s="16"/>
      <c r="G4" s="16"/>
      <c r="H4" s="16"/>
      <c r="I4" s="52"/>
      <c r="J4" s="16"/>
      <c r="K4" s="16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69</v>
      </c>
      <c r="J6" s="7" t="s">
        <v>10</v>
      </c>
      <c r="K6" s="1"/>
      <c r="L6" s="1"/>
      <c r="M6" s="1"/>
      <c r="N6" s="1"/>
      <c r="O6" s="1"/>
      <c r="P6" s="1"/>
      <c r="Q6" s="1"/>
      <c r="R6" s="1"/>
    </row>
    <row r="7" spans="1:18" x14ac:dyDescent="0.25">
      <c r="A7" s="105"/>
      <c r="B7" s="107"/>
      <c r="C7" s="105"/>
      <c r="D7" s="108"/>
      <c r="E7" s="108"/>
      <c r="F7" s="112"/>
      <c r="G7" s="112"/>
      <c r="H7" s="114"/>
      <c r="I7" s="55"/>
      <c r="J7" s="102"/>
    </row>
    <row r="8" spans="1:18" ht="4.5" customHeight="1" x14ac:dyDescent="0.25">
      <c r="A8" s="106"/>
      <c r="B8" s="99"/>
      <c r="C8" s="106"/>
      <c r="D8" s="109"/>
      <c r="E8" s="109"/>
      <c r="F8" s="113"/>
      <c r="G8" s="113"/>
      <c r="H8" s="115"/>
      <c r="I8" s="56"/>
      <c r="J8" s="103"/>
    </row>
    <row r="9" spans="1:18" ht="38.25" customHeight="1" x14ac:dyDescent="0.25">
      <c r="A9" s="40" t="s">
        <v>56</v>
      </c>
      <c r="B9" s="41" t="s">
        <v>63</v>
      </c>
      <c r="C9" s="2" t="s">
        <v>57</v>
      </c>
      <c r="D9" s="3" t="s">
        <v>4</v>
      </c>
      <c r="E9" s="3">
        <v>1</v>
      </c>
      <c r="F9" s="72">
        <v>146240</v>
      </c>
      <c r="G9" s="72">
        <v>146240</v>
      </c>
      <c r="H9" s="42" t="s">
        <v>12</v>
      </c>
      <c r="I9" s="54"/>
      <c r="J9" s="2" t="s">
        <v>57</v>
      </c>
    </row>
    <row r="10" spans="1:18" ht="51" x14ac:dyDescent="0.25">
      <c r="A10" s="9" t="s">
        <v>35</v>
      </c>
      <c r="B10" s="38"/>
      <c r="C10" s="49" t="s">
        <v>37</v>
      </c>
      <c r="D10" s="111" t="s">
        <v>4</v>
      </c>
      <c r="E10" s="30">
        <v>1</v>
      </c>
      <c r="F10" s="73">
        <v>93414078</v>
      </c>
      <c r="G10" s="73">
        <v>93414078</v>
      </c>
      <c r="H10" s="110" t="s">
        <v>12</v>
      </c>
      <c r="I10" s="54"/>
      <c r="J10" s="49" t="s">
        <v>37</v>
      </c>
    </row>
    <row r="11" spans="1:18" ht="38.25" x14ac:dyDescent="0.25">
      <c r="A11" s="6" t="s">
        <v>36</v>
      </c>
      <c r="B11" s="22"/>
      <c r="C11" s="49" t="s">
        <v>37</v>
      </c>
      <c r="D11" s="111"/>
      <c r="E11" s="30">
        <v>1</v>
      </c>
      <c r="F11" s="73">
        <v>10000000</v>
      </c>
      <c r="G11" s="73">
        <v>10000000</v>
      </c>
      <c r="H11" s="110"/>
      <c r="I11" s="54"/>
      <c r="J11" s="49" t="s">
        <v>37</v>
      </c>
    </row>
    <row r="12" spans="1:18" x14ac:dyDescent="0.25">
      <c r="A12" s="28" t="s">
        <v>19</v>
      </c>
      <c r="B12" s="28"/>
      <c r="C12" s="50"/>
      <c r="D12" s="28"/>
      <c r="E12" s="28"/>
      <c r="F12" s="28"/>
      <c r="G12" s="29">
        <f>SUM(G7:G11)</f>
        <v>103560318</v>
      </c>
      <c r="H12" s="28"/>
      <c r="I12" s="28"/>
      <c r="J12" s="50"/>
    </row>
    <row r="13" spans="1:18" ht="30" customHeight="1" x14ac:dyDescent="0.25">
      <c r="A13" s="96" t="s">
        <v>50</v>
      </c>
      <c r="B13" s="98" t="s">
        <v>63</v>
      </c>
      <c r="C13" s="100" t="s">
        <v>51</v>
      </c>
      <c r="D13" s="22" t="s">
        <v>1</v>
      </c>
      <c r="E13" s="22">
        <v>4</v>
      </c>
      <c r="F13" s="43">
        <v>9500</v>
      </c>
      <c r="G13" s="43">
        <f>E13*F13</f>
        <v>38000</v>
      </c>
      <c r="H13" s="22" t="s">
        <v>54</v>
      </c>
      <c r="I13" s="22"/>
      <c r="J13" s="51" t="s">
        <v>52</v>
      </c>
    </row>
    <row r="14" spans="1:18" x14ac:dyDescent="0.25">
      <c r="A14" s="97"/>
      <c r="B14" s="99"/>
      <c r="C14" s="101"/>
      <c r="D14" s="22" t="s">
        <v>1</v>
      </c>
      <c r="E14" s="22">
        <v>2</v>
      </c>
      <c r="F14" s="43">
        <v>95000</v>
      </c>
      <c r="G14" s="43">
        <f>E14*F14</f>
        <v>190000</v>
      </c>
      <c r="H14" s="22" t="s">
        <v>54</v>
      </c>
      <c r="I14" s="22"/>
      <c r="J14" s="51" t="s">
        <v>53</v>
      </c>
    </row>
    <row r="15" spans="1:18" ht="30" x14ac:dyDescent="0.25">
      <c r="A15" s="44" t="s">
        <v>59</v>
      </c>
      <c r="B15" s="47" t="s">
        <v>63</v>
      </c>
      <c r="C15" s="49" t="s">
        <v>51</v>
      </c>
      <c r="D15" s="36" t="s">
        <v>1</v>
      </c>
      <c r="E15" s="36">
        <v>8</v>
      </c>
      <c r="F15" s="36">
        <v>54700</v>
      </c>
      <c r="G15" s="45">
        <f>E15*F15</f>
        <v>437600</v>
      </c>
      <c r="H15" s="36" t="s">
        <v>54</v>
      </c>
      <c r="I15" s="36"/>
      <c r="J15" s="36" t="s">
        <v>55</v>
      </c>
    </row>
    <row r="16" spans="1:18" ht="30" x14ac:dyDescent="0.25">
      <c r="A16" s="44" t="s">
        <v>58</v>
      </c>
      <c r="B16" s="47" t="s">
        <v>63</v>
      </c>
      <c r="C16" s="49" t="s">
        <v>51</v>
      </c>
      <c r="D16" s="36" t="s">
        <v>61</v>
      </c>
      <c r="E16" s="36">
        <v>1</v>
      </c>
      <c r="F16" s="45">
        <v>161470</v>
      </c>
      <c r="G16" s="45">
        <v>161470</v>
      </c>
      <c r="H16" s="36" t="s">
        <v>62</v>
      </c>
      <c r="I16" s="36"/>
      <c r="J16" s="36" t="s">
        <v>60</v>
      </c>
    </row>
    <row r="17" spans="1:10" ht="45.75" customHeight="1" x14ac:dyDescent="0.25">
      <c r="A17" s="68" t="s">
        <v>70</v>
      </c>
      <c r="B17" s="53" t="s">
        <v>71</v>
      </c>
      <c r="C17" s="49" t="s">
        <v>51</v>
      </c>
      <c r="D17" s="36" t="s">
        <v>1</v>
      </c>
      <c r="E17" s="36">
        <v>10</v>
      </c>
      <c r="F17" s="45">
        <v>2642112</v>
      </c>
      <c r="G17" s="45">
        <v>26421120</v>
      </c>
      <c r="H17" s="30" t="s">
        <v>72</v>
      </c>
      <c r="I17" s="67"/>
      <c r="J17" s="66" t="s">
        <v>73</v>
      </c>
    </row>
    <row r="18" spans="1:10" ht="45.75" customHeight="1" x14ac:dyDescent="0.25">
      <c r="B18" s="53"/>
      <c r="C18" s="49"/>
      <c r="D18" s="36"/>
      <c r="E18" s="36"/>
      <c r="F18" s="45"/>
      <c r="G18" s="45"/>
      <c r="H18" s="30"/>
      <c r="I18" s="67"/>
      <c r="J18" s="66"/>
    </row>
    <row r="19" spans="1:10" x14ac:dyDescent="0.25">
      <c r="A19" s="28" t="s">
        <v>19</v>
      </c>
      <c r="B19" s="28"/>
      <c r="C19" s="28"/>
      <c r="D19" s="28"/>
      <c r="E19" s="28"/>
      <c r="F19" s="28"/>
      <c r="G19" s="33">
        <f>SUM(G13:G17)</f>
        <v>27248190</v>
      </c>
      <c r="H19" s="28"/>
      <c r="I19" s="28"/>
      <c r="J19" s="28"/>
    </row>
    <row r="20" spans="1:10" x14ac:dyDescent="0.25">
      <c r="A20" s="22"/>
      <c r="B20" s="22"/>
      <c r="C20" s="49"/>
      <c r="D20" s="36"/>
      <c r="E20" s="36"/>
      <c r="F20" s="45"/>
      <c r="G20" s="45"/>
      <c r="H20" s="30"/>
      <c r="I20" s="22"/>
      <c r="J20" s="22"/>
    </row>
    <row r="21" spans="1:10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</row>
    <row r="22" spans="1:10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</row>
  </sheetData>
  <mergeCells count="15">
    <mergeCell ref="A13:A14"/>
    <mergeCell ref="B13:B14"/>
    <mergeCell ref="C13:C14"/>
    <mergeCell ref="J7:J8"/>
    <mergeCell ref="B3:K3"/>
    <mergeCell ref="A7:A8"/>
    <mergeCell ref="B7:B8"/>
    <mergeCell ref="C7:C8"/>
    <mergeCell ref="D7:D8"/>
    <mergeCell ref="E7:E8"/>
    <mergeCell ref="H10:H11"/>
    <mergeCell ref="D10:D11"/>
    <mergeCell ref="F7:F8"/>
    <mergeCell ref="G7:G8"/>
    <mergeCell ref="H7:H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B36" sqref="B36"/>
    </sheetView>
  </sheetViews>
  <sheetFormatPr defaultRowHeight="15" x14ac:dyDescent="0.25"/>
  <cols>
    <col min="1" max="1" width="22.42578125" customWidth="1"/>
    <col min="2" max="2" width="19.85546875" customWidth="1"/>
    <col min="3" max="3" width="23.7109375" customWidth="1"/>
    <col min="4" max="4" width="12.42578125" customWidth="1"/>
    <col min="5" max="5" width="13.7109375" customWidth="1"/>
    <col min="6" max="6" width="13.28515625" customWidth="1"/>
    <col min="7" max="7" width="14.28515625" customWidth="1"/>
    <col min="8" max="8" width="12.85546875" customWidth="1"/>
    <col min="9" max="9" width="24" customWidth="1"/>
    <col min="10" max="10" width="12.5703125" customWidth="1"/>
    <col min="11" max="11" width="25.42578125" customWidth="1"/>
    <col min="13" max="13" width="6.5703125" customWidth="1"/>
    <col min="14" max="14" width="16.42578125" customWidth="1"/>
    <col min="15" max="15" width="13.140625" customWidth="1"/>
    <col min="16" max="16" width="11.1406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7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ht="48.75" customHeight="1" x14ac:dyDescent="0.25">
      <c r="A5" s="7" t="s">
        <v>5</v>
      </c>
      <c r="B5" s="7" t="s">
        <v>6</v>
      </c>
      <c r="C5" s="7" t="s">
        <v>7</v>
      </c>
      <c r="D5" s="7" t="s">
        <v>2</v>
      </c>
      <c r="E5" s="7" t="s">
        <v>0</v>
      </c>
      <c r="F5" s="7" t="s">
        <v>3</v>
      </c>
      <c r="G5" s="8" t="s">
        <v>8</v>
      </c>
      <c r="H5" s="7" t="s">
        <v>9</v>
      </c>
      <c r="I5" s="7" t="s">
        <v>10</v>
      </c>
    </row>
    <row r="6" spans="1:17" ht="38.25" x14ac:dyDescent="0.25">
      <c r="A6" s="34" t="s">
        <v>42</v>
      </c>
      <c r="B6" s="36"/>
      <c r="C6" s="35" t="s">
        <v>37</v>
      </c>
      <c r="D6" s="30" t="s">
        <v>4</v>
      </c>
      <c r="E6" s="30">
        <v>1</v>
      </c>
      <c r="F6" s="24">
        <v>29664668</v>
      </c>
      <c r="G6" s="24">
        <v>29664668</v>
      </c>
      <c r="H6" s="35" t="s">
        <v>12</v>
      </c>
      <c r="I6" s="35" t="s">
        <v>37</v>
      </c>
    </row>
    <row r="7" spans="1:17" ht="38.25" x14ac:dyDescent="0.25">
      <c r="A7" s="34" t="s">
        <v>43</v>
      </c>
      <c r="B7" s="36"/>
      <c r="C7" s="35" t="s">
        <v>37</v>
      </c>
      <c r="D7" s="30" t="s">
        <v>4</v>
      </c>
      <c r="E7" s="30">
        <v>1</v>
      </c>
      <c r="F7" s="24">
        <v>33400000</v>
      </c>
      <c r="G7" s="24">
        <v>33400000</v>
      </c>
      <c r="H7" s="35" t="s">
        <v>12</v>
      </c>
      <c r="I7" s="35" t="s">
        <v>37</v>
      </c>
    </row>
    <row r="8" spans="1:17" x14ac:dyDescent="0.25">
      <c r="A8" s="28" t="s">
        <v>19</v>
      </c>
      <c r="B8" s="28"/>
      <c r="C8" s="28"/>
      <c r="D8" s="28"/>
      <c r="E8" s="28"/>
      <c r="F8" s="28"/>
      <c r="G8" s="33">
        <f>SUM(G6:G7)</f>
        <v>63064668</v>
      </c>
      <c r="H8" s="28"/>
      <c r="I8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A13" workbookViewId="0">
      <selection activeCell="F48" sqref="F48"/>
    </sheetView>
  </sheetViews>
  <sheetFormatPr defaultRowHeight="15" x14ac:dyDescent="0.25"/>
  <cols>
    <col min="1" max="1" width="23.140625" customWidth="1"/>
    <col min="2" max="2" width="18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8" width="11.140625" customWidth="1"/>
    <col min="9" max="9" width="25.85546875" customWidth="1"/>
    <col min="11" max="11" width="18" customWidth="1"/>
    <col min="14" max="14" width="15.42578125" customWidth="1"/>
    <col min="15" max="15" width="15.28515625" customWidth="1"/>
    <col min="16" max="16" width="10.28515625" customWidth="1"/>
    <col min="17" max="17" width="9.8554687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7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8" t="s">
        <v>5</v>
      </c>
      <c r="B5" s="8" t="s">
        <v>6</v>
      </c>
      <c r="C5" s="8" t="s">
        <v>7</v>
      </c>
      <c r="D5" s="8" t="s">
        <v>2</v>
      </c>
      <c r="E5" s="8" t="s">
        <v>0</v>
      </c>
      <c r="F5" s="8" t="s">
        <v>3</v>
      </c>
      <c r="G5" s="8" t="s">
        <v>8</v>
      </c>
      <c r="H5" s="8" t="s">
        <v>9</v>
      </c>
      <c r="I5" s="8" t="s">
        <v>10</v>
      </c>
      <c r="J5" s="1"/>
      <c r="K5" s="1"/>
      <c r="L5" s="1"/>
      <c r="M5" s="1"/>
      <c r="N5" s="1"/>
      <c r="O5" s="1"/>
      <c r="P5" s="1"/>
      <c r="Q5" s="1"/>
      <c r="R5" s="1"/>
    </row>
    <row r="6" spans="1:18" ht="54" customHeight="1" x14ac:dyDescent="0.25">
      <c r="A6" s="79" t="s">
        <v>44</v>
      </c>
      <c r="B6" s="86"/>
      <c r="C6" s="80" t="s">
        <v>37</v>
      </c>
      <c r="D6" s="81" t="s">
        <v>4</v>
      </c>
      <c r="E6" s="81">
        <v>1</v>
      </c>
      <c r="F6" s="82">
        <v>108000000</v>
      </c>
      <c r="G6" s="82">
        <v>108000000</v>
      </c>
      <c r="H6" s="81" t="s">
        <v>12</v>
      </c>
      <c r="I6" s="80" t="s">
        <v>37</v>
      </c>
    </row>
    <row r="7" spans="1:18" ht="54" customHeight="1" x14ac:dyDescent="0.25">
      <c r="A7" s="79" t="s">
        <v>34</v>
      </c>
      <c r="B7" s="86"/>
      <c r="C7" s="80" t="s">
        <v>37</v>
      </c>
      <c r="D7" s="81" t="s">
        <v>4</v>
      </c>
      <c r="E7" s="81">
        <v>2</v>
      </c>
      <c r="F7" s="83">
        <v>16000000</v>
      </c>
      <c r="G7" s="83">
        <v>16000000</v>
      </c>
      <c r="H7" s="81" t="s">
        <v>12</v>
      </c>
      <c r="I7" s="80" t="s">
        <v>37</v>
      </c>
    </row>
    <row r="8" spans="1:18" ht="54" customHeight="1" x14ac:dyDescent="0.25">
      <c r="A8" s="79" t="s">
        <v>45</v>
      </c>
      <c r="B8" s="86"/>
      <c r="C8" s="80" t="s">
        <v>37</v>
      </c>
      <c r="D8" s="81" t="s">
        <v>4</v>
      </c>
      <c r="E8" s="81">
        <v>3</v>
      </c>
      <c r="F8" s="83">
        <v>16000000</v>
      </c>
      <c r="G8" s="83">
        <v>16000000</v>
      </c>
      <c r="H8" s="81" t="s">
        <v>12</v>
      </c>
      <c r="I8" s="80" t="s">
        <v>37</v>
      </c>
    </row>
    <row r="9" spans="1:18" ht="54" customHeight="1" x14ac:dyDescent="0.25">
      <c r="A9" s="79" t="s">
        <v>46</v>
      </c>
      <c r="B9" s="86"/>
      <c r="C9" s="80" t="s">
        <v>37</v>
      </c>
      <c r="D9" s="81" t="s">
        <v>4</v>
      </c>
      <c r="E9" s="81">
        <v>4</v>
      </c>
      <c r="F9" s="83">
        <v>12000000</v>
      </c>
      <c r="G9" s="83">
        <v>12000000</v>
      </c>
      <c r="H9" s="81" t="s">
        <v>12</v>
      </c>
      <c r="I9" s="80" t="s">
        <v>37</v>
      </c>
    </row>
    <row r="10" spans="1:18" ht="54" customHeight="1" x14ac:dyDescent="0.25">
      <c r="A10" s="79" t="s">
        <v>47</v>
      </c>
      <c r="B10" s="86"/>
      <c r="C10" s="80" t="s">
        <v>37</v>
      </c>
      <c r="D10" s="81" t="s">
        <v>4</v>
      </c>
      <c r="E10" s="81">
        <v>5</v>
      </c>
      <c r="F10" s="83">
        <v>14000000</v>
      </c>
      <c r="G10" s="83">
        <v>14000000</v>
      </c>
      <c r="H10" s="81" t="s">
        <v>12</v>
      </c>
      <c r="I10" s="80" t="s">
        <v>37</v>
      </c>
    </row>
    <row r="11" spans="1:18" x14ac:dyDescent="0.25">
      <c r="A11" s="86" t="s">
        <v>19</v>
      </c>
      <c r="B11" s="86"/>
      <c r="C11" s="86"/>
      <c r="D11" s="86"/>
      <c r="E11" s="86"/>
      <c r="F11" s="86"/>
      <c r="G11" s="87">
        <f>SUM(G6:G10)</f>
        <v>166000000</v>
      </c>
      <c r="H11" s="86"/>
      <c r="I11" s="80"/>
    </row>
    <row r="12" spans="1:18" x14ac:dyDescent="0.25">
      <c r="A12" s="119" t="s">
        <v>103</v>
      </c>
      <c r="B12" s="116" t="s">
        <v>101</v>
      </c>
      <c r="C12" s="116" t="s">
        <v>100</v>
      </c>
      <c r="D12" s="88" t="s">
        <v>84</v>
      </c>
      <c r="E12" s="88">
        <v>23</v>
      </c>
      <c r="F12" s="89">
        <v>1030</v>
      </c>
      <c r="G12" s="89">
        <f t="shared" ref="G12:G22" si="0">E12*F12</f>
        <v>23690</v>
      </c>
      <c r="H12" s="116" t="s">
        <v>102</v>
      </c>
      <c r="I12" s="88" t="s">
        <v>83</v>
      </c>
    </row>
    <row r="13" spans="1:18" x14ac:dyDescent="0.25">
      <c r="A13" s="120"/>
      <c r="B13" s="117"/>
      <c r="C13" s="117"/>
      <c r="D13" s="88" t="s">
        <v>84</v>
      </c>
      <c r="E13" s="88">
        <v>45</v>
      </c>
      <c r="F13" s="89">
        <v>1830</v>
      </c>
      <c r="G13" s="89">
        <f t="shared" si="0"/>
        <v>82350</v>
      </c>
      <c r="H13" s="117"/>
      <c r="I13" s="88" t="s">
        <v>85</v>
      </c>
    </row>
    <row r="14" spans="1:18" x14ac:dyDescent="0.25">
      <c r="A14" s="120"/>
      <c r="B14" s="117"/>
      <c r="C14" s="117"/>
      <c r="D14" s="88" t="s">
        <v>87</v>
      </c>
      <c r="E14" s="88">
        <v>13</v>
      </c>
      <c r="F14" s="89">
        <v>9800</v>
      </c>
      <c r="G14" s="89">
        <f t="shared" si="0"/>
        <v>127400</v>
      </c>
      <c r="H14" s="117"/>
      <c r="I14" s="88" t="s">
        <v>86</v>
      </c>
    </row>
    <row r="15" spans="1:18" x14ac:dyDescent="0.25">
      <c r="A15" s="120"/>
      <c r="B15" s="117"/>
      <c r="C15" s="117"/>
      <c r="D15" s="88" t="s">
        <v>1</v>
      </c>
      <c r="E15" s="88">
        <v>300</v>
      </c>
      <c r="F15" s="89">
        <v>50</v>
      </c>
      <c r="G15" s="89">
        <f t="shared" si="0"/>
        <v>15000</v>
      </c>
      <c r="H15" s="117"/>
      <c r="I15" s="88" t="s">
        <v>88</v>
      </c>
    </row>
    <row r="16" spans="1:18" x14ac:dyDescent="0.25">
      <c r="A16" s="120"/>
      <c r="B16" s="117"/>
      <c r="C16" s="117"/>
      <c r="D16" s="88" t="s">
        <v>1</v>
      </c>
      <c r="E16" s="88">
        <v>300</v>
      </c>
      <c r="F16" s="89">
        <v>50</v>
      </c>
      <c r="G16" s="89">
        <f t="shared" si="0"/>
        <v>15000</v>
      </c>
      <c r="H16" s="117"/>
      <c r="I16" s="88" t="s">
        <v>89</v>
      </c>
    </row>
    <row r="17" spans="1:9" x14ac:dyDescent="0.25">
      <c r="A17" s="120"/>
      <c r="B17" s="117"/>
      <c r="C17" s="117"/>
      <c r="D17" s="88" t="s">
        <v>84</v>
      </c>
      <c r="E17" s="88">
        <v>40</v>
      </c>
      <c r="F17" s="89">
        <v>400</v>
      </c>
      <c r="G17" s="89">
        <f t="shared" si="0"/>
        <v>16000</v>
      </c>
      <c r="H17" s="117"/>
      <c r="I17" s="88" t="s">
        <v>90</v>
      </c>
    </row>
    <row r="18" spans="1:9" ht="30" x14ac:dyDescent="0.25">
      <c r="A18" s="120"/>
      <c r="B18" s="117"/>
      <c r="C18" s="117"/>
      <c r="D18" s="88" t="s">
        <v>1</v>
      </c>
      <c r="E18" s="88">
        <v>300</v>
      </c>
      <c r="F18" s="89">
        <v>50</v>
      </c>
      <c r="G18" s="89">
        <f t="shared" si="0"/>
        <v>15000</v>
      </c>
      <c r="H18" s="117"/>
      <c r="I18" s="90" t="s">
        <v>91</v>
      </c>
    </row>
    <row r="19" spans="1:9" ht="45" x14ac:dyDescent="0.25">
      <c r="A19" s="120"/>
      <c r="B19" s="117"/>
      <c r="C19" s="117"/>
      <c r="D19" s="88" t="s">
        <v>93</v>
      </c>
      <c r="E19" s="88">
        <v>7</v>
      </c>
      <c r="F19" s="89">
        <v>4500</v>
      </c>
      <c r="G19" s="89">
        <f t="shared" si="0"/>
        <v>31500</v>
      </c>
      <c r="H19" s="117"/>
      <c r="I19" s="91" t="s">
        <v>92</v>
      </c>
    </row>
    <row r="20" spans="1:9" x14ac:dyDescent="0.25">
      <c r="A20" s="120"/>
      <c r="B20" s="117"/>
      <c r="C20" s="117"/>
      <c r="D20" s="88" t="s">
        <v>84</v>
      </c>
      <c r="E20" s="88">
        <v>50</v>
      </c>
      <c r="F20" s="89">
        <v>1230</v>
      </c>
      <c r="G20" s="89">
        <f t="shared" si="0"/>
        <v>61500</v>
      </c>
      <c r="H20" s="117"/>
      <c r="I20" s="88" t="s">
        <v>94</v>
      </c>
    </row>
    <row r="21" spans="1:9" x14ac:dyDescent="0.25">
      <c r="A21" s="120"/>
      <c r="B21" s="117"/>
      <c r="C21" s="117"/>
      <c r="D21" s="88" t="s">
        <v>84</v>
      </c>
      <c r="E21" s="88">
        <v>20</v>
      </c>
      <c r="F21" s="89">
        <v>9800</v>
      </c>
      <c r="G21" s="89">
        <f t="shared" si="0"/>
        <v>196000</v>
      </c>
      <c r="H21" s="117"/>
      <c r="I21" s="88" t="s">
        <v>95</v>
      </c>
    </row>
    <row r="22" spans="1:9" x14ac:dyDescent="0.25">
      <c r="A22" s="120"/>
      <c r="B22" s="117"/>
      <c r="C22" s="117"/>
      <c r="D22" s="88" t="s">
        <v>84</v>
      </c>
      <c r="E22" s="88">
        <v>30</v>
      </c>
      <c r="F22" s="89">
        <v>3595</v>
      </c>
      <c r="G22" s="89">
        <f t="shared" si="0"/>
        <v>107850</v>
      </c>
      <c r="H22" s="117"/>
      <c r="I22" s="88" t="s">
        <v>96</v>
      </c>
    </row>
    <row r="23" spans="1:9" x14ac:dyDescent="0.25">
      <c r="A23" s="120"/>
      <c r="B23" s="117"/>
      <c r="C23" s="117"/>
      <c r="D23" s="88" t="s">
        <v>1</v>
      </c>
      <c r="E23" s="88">
        <v>15</v>
      </c>
      <c r="F23" s="89">
        <v>517.33000000000004</v>
      </c>
      <c r="G23" s="89">
        <v>7760</v>
      </c>
      <c r="H23" s="117"/>
      <c r="I23" s="88" t="s">
        <v>97</v>
      </c>
    </row>
    <row r="24" spans="1:9" x14ac:dyDescent="0.25">
      <c r="A24" s="120"/>
      <c r="B24" s="117"/>
      <c r="C24" s="117"/>
      <c r="D24" s="88" t="s">
        <v>93</v>
      </c>
      <c r="E24" s="88">
        <v>5</v>
      </c>
      <c r="F24" s="89">
        <v>1800</v>
      </c>
      <c r="G24" s="89">
        <f>E24*F24</f>
        <v>9000</v>
      </c>
      <c r="H24" s="117"/>
      <c r="I24" s="88" t="s">
        <v>98</v>
      </c>
    </row>
    <row r="25" spans="1:9" ht="28.5" customHeight="1" x14ac:dyDescent="0.25">
      <c r="A25" s="121"/>
      <c r="B25" s="118"/>
      <c r="C25" s="118"/>
      <c r="D25" s="88" t="s">
        <v>84</v>
      </c>
      <c r="E25" s="88">
        <v>10</v>
      </c>
      <c r="F25" s="89">
        <v>1000</v>
      </c>
      <c r="G25" s="89">
        <f>E25*F25</f>
        <v>10000</v>
      </c>
      <c r="H25" s="118"/>
      <c r="I25" s="91" t="s">
        <v>99</v>
      </c>
    </row>
    <row r="26" spans="1:9" x14ac:dyDescent="0.25">
      <c r="A26" s="86" t="s">
        <v>19</v>
      </c>
      <c r="B26" s="85"/>
      <c r="C26" s="85"/>
      <c r="D26" s="85"/>
      <c r="E26" s="85"/>
      <c r="F26" s="92"/>
      <c r="G26" s="92">
        <f>SUM(G12:G25)</f>
        <v>718050</v>
      </c>
      <c r="H26" s="85"/>
      <c r="I26" s="85"/>
    </row>
    <row r="27" spans="1:9" ht="30" x14ac:dyDescent="0.25">
      <c r="A27" s="85" t="s">
        <v>119</v>
      </c>
      <c r="B27" s="85" t="s">
        <v>120</v>
      </c>
      <c r="C27" s="85" t="s">
        <v>121</v>
      </c>
      <c r="D27" s="85" t="s">
        <v>1</v>
      </c>
      <c r="E27" s="85">
        <v>14</v>
      </c>
      <c r="F27" s="92">
        <v>235955</v>
      </c>
      <c r="G27" s="92">
        <v>235955</v>
      </c>
      <c r="H27" s="81" t="s">
        <v>12</v>
      </c>
      <c r="I27" s="93" t="s">
        <v>122</v>
      </c>
    </row>
    <row r="28" spans="1:9" x14ac:dyDescent="0.25">
      <c r="A28" s="85" t="s">
        <v>19</v>
      </c>
      <c r="B28" s="94"/>
      <c r="C28" s="94"/>
      <c r="D28" s="94"/>
      <c r="E28" s="94"/>
      <c r="F28" s="94"/>
      <c r="G28" s="95">
        <f>SUM(G27)</f>
        <v>235955</v>
      </c>
      <c r="H28" s="94"/>
      <c r="I28" s="94"/>
    </row>
    <row r="29" spans="1:9" x14ac:dyDescent="0.25">
      <c r="A29" s="84"/>
      <c r="B29" s="84"/>
      <c r="C29" s="84"/>
      <c r="D29" s="84"/>
      <c r="E29" s="84"/>
      <c r="F29" s="84"/>
      <c r="G29" s="84"/>
      <c r="H29" s="84"/>
      <c r="I29" s="84"/>
    </row>
    <row r="30" spans="1:9" x14ac:dyDescent="0.25">
      <c r="A30" s="22"/>
      <c r="B30" s="22"/>
      <c r="C30" s="22"/>
      <c r="D30" s="22"/>
      <c r="E30" s="22"/>
      <c r="F30" s="22"/>
      <c r="G30" s="22"/>
      <c r="H30" s="22"/>
      <c r="I30" s="22"/>
    </row>
  </sheetData>
  <mergeCells count="4">
    <mergeCell ref="C12:C25"/>
    <mergeCell ref="B12:B25"/>
    <mergeCell ref="H12:H25"/>
    <mergeCell ref="A12:A2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workbookViewId="0">
      <selection activeCell="C13" sqref="C13"/>
    </sheetView>
  </sheetViews>
  <sheetFormatPr defaultRowHeight="15" x14ac:dyDescent="0.25"/>
  <cols>
    <col min="1" max="1" width="24.7109375" customWidth="1"/>
    <col min="2" max="2" width="22" customWidth="1"/>
    <col min="3" max="3" width="20.85546875" customWidth="1"/>
    <col min="4" max="4" width="11" customWidth="1"/>
    <col min="5" max="5" width="13" customWidth="1"/>
    <col min="6" max="6" width="11.5703125" customWidth="1"/>
    <col min="7" max="7" width="17.140625" customWidth="1"/>
    <col min="8" max="8" width="14.5703125" customWidth="1"/>
    <col min="9" max="9" width="19.85546875" customWidth="1"/>
    <col min="10" max="10" width="9.85546875" bestFit="1" customWidth="1"/>
    <col min="11" max="11" width="20.5703125" customWidth="1"/>
    <col min="14" max="14" width="18.42578125" customWidth="1"/>
    <col min="15" max="15" width="13.5703125" customWidth="1"/>
    <col min="16" max="16" width="17.5703125" customWidth="1"/>
    <col min="17" max="17" width="11.5703125" customWidth="1"/>
  </cols>
  <sheetData>
    <row r="2" spans="1:9" x14ac:dyDescent="0.25">
      <c r="A2" s="1"/>
      <c r="B2" s="18" t="s">
        <v>67</v>
      </c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8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40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</v>
      </c>
    </row>
    <row r="7" spans="1:9" ht="33" customHeight="1" x14ac:dyDescent="0.25">
      <c r="A7" s="105" t="s">
        <v>11</v>
      </c>
      <c r="B7" s="124" t="s">
        <v>16</v>
      </c>
      <c r="C7" s="98" t="s">
        <v>17</v>
      </c>
      <c r="D7" s="108" t="s">
        <v>1</v>
      </c>
      <c r="E7" s="108">
        <v>2</v>
      </c>
      <c r="F7" s="112">
        <f>G7/E7</f>
        <v>309990</v>
      </c>
      <c r="G7" s="122">
        <v>619980</v>
      </c>
      <c r="H7" s="110" t="s">
        <v>49</v>
      </c>
      <c r="I7" s="57" t="s">
        <v>13</v>
      </c>
    </row>
    <row r="8" spans="1:9" ht="45" hidden="1" customHeight="1" x14ac:dyDescent="0.25">
      <c r="A8" s="106"/>
      <c r="B8" s="99"/>
      <c r="C8" s="99"/>
      <c r="D8" s="109"/>
      <c r="E8" s="109"/>
      <c r="F8" s="113"/>
      <c r="G8" s="123"/>
      <c r="H8" s="110"/>
      <c r="I8" s="57" t="s">
        <v>14</v>
      </c>
    </row>
    <row r="9" spans="1:9" ht="26.25" thickBot="1" x14ac:dyDescent="0.3">
      <c r="A9" s="6" t="s">
        <v>15</v>
      </c>
      <c r="B9" s="19" t="s">
        <v>16</v>
      </c>
      <c r="C9" s="5" t="s">
        <v>17</v>
      </c>
      <c r="D9" s="48" t="s">
        <v>1</v>
      </c>
      <c r="E9" s="48">
        <v>1</v>
      </c>
      <c r="F9" s="4">
        <v>761815</v>
      </c>
      <c r="G9" s="72">
        <v>761815</v>
      </c>
      <c r="H9" s="5" t="s">
        <v>82</v>
      </c>
      <c r="I9" s="5" t="s">
        <v>18</v>
      </c>
    </row>
    <row r="10" spans="1:9" x14ac:dyDescent="0.25">
      <c r="A10" s="20" t="s">
        <v>19</v>
      </c>
      <c r="B10" s="20"/>
      <c r="C10" s="65"/>
      <c r="D10" s="21"/>
      <c r="E10" s="21"/>
      <c r="F10" s="21"/>
      <c r="G10" s="74">
        <f>SUM(G7:G9)</f>
        <v>1381795</v>
      </c>
      <c r="H10" s="37"/>
      <c r="I10" s="58"/>
    </row>
    <row r="11" spans="1:9" ht="25.5" x14ac:dyDescent="0.25">
      <c r="A11" s="46" t="s">
        <v>20</v>
      </c>
      <c r="B11" s="25" t="s">
        <v>21</v>
      </c>
      <c r="C11" s="59" t="s">
        <v>22</v>
      </c>
      <c r="D11" s="25" t="s">
        <v>4</v>
      </c>
      <c r="E11" s="25">
        <v>1</v>
      </c>
      <c r="F11" s="26">
        <v>1300000</v>
      </c>
      <c r="G11" s="39">
        <v>1300000</v>
      </c>
      <c r="H11" s="25" t="s">
        <v>48</v>
      </c>
      <c r="I11" s="59" t="s">
        <v>22</v>
      </c>
    </row>
    <row r="12" spans="1:9" ht="29.25" customHeight="1" x14ac:dyDescent="0.25">
      <c r="A12" s="60" t="s">
        <v>31</v>
      </c>
      <c r="B12" s="61"/>
      <c r="C12" s="5" t="s">
        <v>37</v>
      </c>
      <c r="D12" s="48" t="s">
        <v>4</v>
      </c>
      <c r="E12" s="48">
        <v>1</v>
      </c>
      <c r="F12" s="62">
        <v>13000000</v>
      </c>
      <c r="G12" s="62">
        <v>13000000</v>
      </c>
      <c r="H12" s="25" t="s">
        <v>48</v>
      </c>
      <c r="I12" s="5" t="s">
        <v>37</v>
      </c>
    </row>
    <row r="13" spans="1:9" ht="38.25" x14ac:dyDescent="0.25">
      <c r="A13" s="60" t="s">
        <v>32</v>
      </c>
      <c r="B13" s="61"/>
      <c r="C13" s="5" t="s">
        <v>37</v>
      </c>
      <c r="D13" s="48" t="s">
        <v>4</v>
      </c>
      <c r="E13" s="48">
        <v>1</v>
      </c>
      <c r="F13" s="62">
        <v>11000000</v>
      </c>
      <c r="G13" s="62">
        <v>11000000</v>
      </c>
      <c r="H13" s="25" t="s">
        <v>48</v>
      </c>
      <c r="I13" s="5" t="s">
        <v>37</v>
      </c>
    </row>
    <row r="14" spans="1:9" ht="51" x14ac:dyDescent="0.25">
      <c r="A14" s="60" t="s">
        <v>23</v>
      </c>
      <c r="B14" s="61"/>
      <c r="C14" s="5" t="s">
        <v>37</v>
      </c>
      <c r="D14" s="48" t="s">
        <v>4</v>
      </c>
      <c r="E14" s="48">
        <v>1</v>
      </c>
      <c r="F14" s="62">
        <v>12000000</v>
      </c>
      <c r="G14" s="62">
        <v>12000000</v>
      </c>
      <c r="H14" s="25" t="s">
        <v>48</v>
      </c>
      <c r="I14" s="5" t="s">
        <v>37</v>
      </c>
    </row>
    <row r="15" spans="1:9" ht="51" x14ac:dyDescent="0.25">
      <c r="A15" s="60" t="s">
        <v>33</v>
      </c>
      <c r="B15" s="61"/>
      <c r="C15" s="5" t="s">
        <v>37</v>
      </c>
      <c r="D15" s="48" t="s">
        <v>4</v>
      </c>
      <c r="E15" s="48">
        <v>1</v>
      </c>
      <c r="F15" s="62">
        <v>12000000</v>
      </c>
      <c r="G15" s="62">
        <v>12000000</v>
      </c>
      <c r="H15" s="25" t="s">
        <v>48</v>
      </c>
      <c r="I15" s="5" t="s">
        <v>37</v>
      </c>
    </row>
    <row r="16" spans="1:9" ht="38.25" x14ac:dyDescent="0.25">
      <c r="A16" s="60" t="s">
        <v>24</v>
      </c>
      <c r="B16" s="61"/>
      <c r="C16" s="5" t="s">
        <v>37</v>
      </c>
      <c r="D16" s="48" t="s">
        <v>4</v>
      </c>
      <c r="E16" s="48">
        <v>1</v>
      </c>
      <c r="F16" s="62">
        <v>10000000</v>
      </c>
      <c r="G16" s="62">
        <v>10000000</v>
      </c>
      <c r="H16" s="25" t="s">
        <v>48</v>
      </c>
      <c r="I16" s="5" t="s">
        <v>37</v>
      </c>
    </row>
    <row r="17" spans="1:9" ht="38.25" x14ac:dyDescent="0.25">
      <c r="A17" s="60" t="s">
        <v>25</v>
      </c>
      <c r="B17" s="61"/>
      <c r="C17" s="5" t="s">
        <v>37</v>
      </c>
      <c r="D17" s="48" t="s">
        <v>4</v>
      </c>
      <c r="E17" s="48">
        <v>1</v>
      </c>
      <c r="F17" s="62">
        <v>12000000</v>
      </c>
      <c r="G17" s="62">
        <v>12000000</v>
      </c>
      <c r="H17" s="25" t="s">
        <v>48</v>
      </c>
      <c r="I17" s="5" t="s">
        <v>37</v>
      </c>
    </row>
    <row r="18" spans="1:9" ht="51" x14ac:dyDescent="0.25">
      <c r="A18" s="60" t="s">
        <v>26</v>
      </c>
      <c r="B18" s="61"/>
      <c r="C18" s="5" t="s">
        <v>37</v>
      </c>
      <c r="D18" s="48" t="s">
        <v>4</v>
      </c>
      <c r="E18" s="48">
        <v>1</v>
      </c>
      <c r="F18" s="62">
        <v>12000000</v>
      </c>
      <c r="G18" s="62">
        <v>12000000</v>
      </c>
      <c r="H18" s="25" t="s">
        <v>48</v>
      </c>
      <c r="I18" s="5" t="s">
        <v>37</v>
      </c>
    </row>
    <row r="19" spans="1:9" ht="38.25" x14ac:dyDescent="0.25">
      <c r="A19" s="60" t="s">
        <v>27</v>
      </c>
      <c r="B19" s="61"/>
      <c r="C19" s="5" t="s">
        <v>37</v>
      </c>
      <c r="D19" s="48" t="s">
        <v>4</v>
      </c>
      <c r="E19" s="48">
        <v>1</v>
      </c>
      <c r="F19" s="62">
        <v>20000000</v>
      </c>
      <c r="G19" s="62">
        <v>20000000</v>
      </c>
      <c r="H19" s="25" t="s">
        <v>48</v>
      </c>
      <c r="I19" s="5" t="s">
        <v>37</v>
      </c>
    </row>
    <row r="20" spans="1:9" ht="38.25" x14ac:dyDescent="0.25">
      <c r="A20" s="60" t="s">
        <v>28</v>
      </c>
      <c r="B20" s="61"/>
      <c r="C20" s="5" t="s">
        <v>37</v>
      </c>
      <c r="D20" s="48" t="s">
        <v>4</v>
      </c>
      <c r="E20" s="48">
        <v>1</v>
      </c>
      <c r="F20" s="62">
        <v>10000000</v>
      </c>
      <c r="G20" s="62">
        <v>10000000</v>
      </c>
      <c r="H20" s="25" t="s">
        <v>48</v>
      </c>
      <c r="I20" s="5" t="s">
        <v>37</v>
      </c>
    </row>
    <row r="21" spans="1:9" ht="51" x14ac:dyDescent="0.25">
      <c r="A21" s="60" t="s">
        <v>29</v>
      </c>
      <c r="B21" s="61"/>
      <c r="C21" s="5" t="s">
        <v>37</v>
      </c>
      <c r="D21" s="48" t="s">
        <v>4</v>
      </c>
      <c r="E21" s="48">
        <v>1</v>
      </c>
      <c r="F21" s="62">
        <v>75000000</v>
      </c>
      <c r="G21" s="62">
        <v>75000000</v>
      </c>
      <c r="H21" s="25" t="s">
        <v>48</v>
      </c>
      <c r="I21" s="5" t="s">
        <v>37</v>
      </c>
    </row>
    <row r="22" spans="1:9" ht="38.25" x14ac:dyDescent="0.25">
      <c r="A22" s="60" t="s">
        <v>30</v>
      </c>
      <c r="B22" s="61"/>
      <c r="C22" s="5" t="s">
        <v>37</v>
      </c>
      <c r="D22" s="48" t="s">
        <v>4</v>
      </c>
      <c r="E22" s="48">
        <v>1</v>
      </c>
      <c r="F22" s="62">
        <v>50000000</v>
      </c>
      <c r="G22" s="62">
        <v>50000000</v>
      </c>
      <c r="H22" s="25" t="s">
        <v>48</v>
      </c>
      <c r="I22" s="5" t="s">
        <v>37</v>
      </c>
    </row>
    <row r="23" spans="1:9" x14ac:dyDescent="0.25">
      <c r="A23" s="63" t="s">
        <v>19</v>
      </c>
      <c r="B23" s="63"/>
      <c r="C23" s="63"/>
      <c r="D23" s="63"/>
      <c r="E23" s="63"/>
      <c r="F23" s="63"/>
      <c r="G23" s="64">
        <f>SUM(G11:G22)</f>
        <v>238300000</v>
      </c>
      <c r="H23" s="63"/>
      <c r="I23" s="63"/>
    </row>
  </sheetData>
  <mergeCells count="8">
    <mergeCell ref="F7:F8"/>
    <mergeCell ref="G7:G8"/>
    <mergeCell ref="H7:H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topLeftCell="C1" workbookViewId="0">
      <selection activeCell="I28" sqref="I28"/>
    </sheetView>
  </sheetViews>
  <sheetFormatPr defaultRowHeight="15" x14ac:dyDescent="0.25"/>
  <cols>
    <col min="1" max="1" width="24" customWidth="1"/>
    <col min="2" max="2" width="22.28515625" customWidth="1"/>
    <col min="4" max="4" width="12.5703125" customWidth="1"/>
    <col min="5" max="5" width="11.7109375" customWidth="1"/>
    <col min="8" max="8" width="12.85546875" customWidth="1"/>
    <col min="9" max="9" width="14.5703125" customWidth="1"/>
    <col min="11" max="11" width="14.5703125" customWidth="1"/>
  </cols>
  <sheetData>
    <row r="2" spans="1:9" x14ac:dyDescent="0.25">
      <c r="B2" s="18" t="s">
        <v>68</v>
      </c>
      <c r="C2" s="17"/>
      <c r="D2" s="17"/>
      <c r="E2" s="17"/>
      <c r="F2" s="17"/>
    </row>
    <row r="3" spans="1:9" x14ac:dyDescent="0.25">
      <c r="B3" s="17"/>
      <c r="C3" s="17"/>
      <c r="D3" s="17"/>
      <c r="E3" s="17"/>
      <c r="F3" s="17"/>
    </row>
    <row r="6" spans="1:9" ht="49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</v>
      </c>
    </row>
    <row r="7" spans="1:9" x14ac:dyDescent="0.25">
      <c r="C7" s="105"/>
      <c r="D7" s="108"/>
      <c r="E7" s="108"/>
      <c r="F7" s="112"/>
      <c r="G7" s="112"/>
      <c r="H7" s="114"/>
      <c r="I7" s="105"/>
    </row>
    <row r="8" spans="1:9" x14ac:dyDescent="0.25">
      <c r="C8" s="106"/>
      <c r="D8" s="109"/>
      <c r="E8" s="109"/>
      <c r="F8" s="113"/>
      <c r="G8" s="113"/>
      <c r="H8" s="115"/>
      <c r="I8" s="106"/>
    </row>
    <row r="9" spans="1:9" ht="15.75" thickBot="1" x14ac:dyDescent="0.3">
      <c r="A9" s="6"/>
      <c r="B9" s="5"/>
      <c r="C9" s="2"/>
      <c r="D9" s="3"/>
      <c r="E9" s="3"/>
      <c r="F9" s="4"/>
      <c r="G9" s="4"/>
      <c r="H9" s="10"/>
      <c r="I9" s="2"/>
    </row>
    <row r="10" spans="1:9" ht="15.75" thickBot="1" x14ac:dyDescent="0.3">
      <c r="A10" s="11"/>
      <c r="B10" s="11"/>
      <c r="C10" s="11"/>
      <c r="D10" s="12"/>
      <c r="E10" s="12"/>
      <c r="F10" s="12"/>
      <c r="G10" s="13">
        <f>SUM(G7:G9)</f>
        <v>0</v>
      </c>
      <c r="H10" s="14"/>
      <c r="I10" s="15"/>
    </row>
  </sheetData>
  <mergeCells count="7">
    <mergeCell ref="F7:F8"/>
    <mergeCell ref="G7:G8"/>
    <mergeCell ref="H7:H8"/>
    <mergeCell ref="I7:I8"/>
    <mergeCell ref="C7:C8"/>
    <mergeCell ref="D7:D8"/>
    <mergeCell ref="E7:E8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A11" sqref="A11:I11"/>
    </sheetView>
  </sheetViews>
  <sheetFormatPr defaultRowHeight="15" x14ac:dyDescent="0.25"/>
  <cols>
    <col min="1" max="1" width="24" customWidth="1"/>
    <col min="2" max="2" width="22.28515625" customWidth="1"/>
    <col min="3" max="3" width="12.140625" customWidth="1"/>
    <col min="4" max="4" width="12.5703125" customWidth="1"/>
    <col min="5" max="5" width="11.7109375" customWidth="1"/>
    <col min="7" max="7" width="13.85546875" customWidth="1"/>
    <col min="8" max="8" width="12.85546875" customWidth="1"/>
    <col min="9" max="9" width="14.5703125" customWidth="1"/>
    <col min="11" max="11" width="14.5703125" customWidth="1"/>
  </cols>
  <sheetData>
    <row r="2" spans="1:9" x14ac:dyDescent="0.25">
      <c r="B2" s="18" t="s">
        <v>68</v>
      </c>
      <c r="C2" s="17"/>
      <c r="D2" s="17"/>
      <c r="E2" s="17"/>
      <c r="F2" s="17"/>
    </row>
    <row r="3" spans="1:9" x14ac:dyDescent="0.25">
      <c r="B3" s="17"/>
      <c r="C3" s="17"/>
      <c r="D3" s="17"/>
      <c r="E3" s="17"/>
      <c r="F3" s="17"/>
    </row>
    <row r="6" spans="1:9" ht="49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</v>
      </c>
    </row>
    <row r="7" spans="1:9" x14ac:dyDescent="0.25">
      <c r="A7" s="126" t="s">
        <v>108</v>
      </c>
      <c r="B7" s="127" t="s">
        <v>109</v>
      </c>
      <c r="C7" s="126" t="s">
        <v>110</v>
      </c>
      <c r="D7" s="111" t="s">
        <v>1</v>
      </c>
      <c r="E7" s="111">
        <v>1</v>
      </c>
      <c r="F7" s="128">
        <v>185600</v>
      </c>
      <c r="G7" s="128">
        <v>185600</v>
      </c>
      <c r="H7" s="110" t="s">
        <v>111</v>
      </c>
      <c r="I7" s="126" t="s">
        <v>112</v>
      </c>
    </row>
    <row r="8" spans="1:9" x14ac:dyDescent="0.25">
      <c r="A8" s="126"/>
      <c r="B8" s="129"/>
      <c r="C8" s="126"/>
      <c r="D8" s="111"/>
      <c r="E8" s="111"/>
      <c r="F8" s="128"/>
      <c r="G8" s="128"/>
      <c r="H8" s="110"/>
      <c r="I8" s="126"/>
    </row>
    <row r="9" spans="1:9" ht="27.75" customHeight="1" x14ac:dyDescent="0.25">
      <c r="A9" s="6" t="s">
        <v>113</v>
      </c>
      <c r="B9" s="5" t="s">
        <v>109</v>
      </c>
      <c r="C9" s="6" t="s">
        <v>110</v>
      </c>
      <c r="D9" s="78" t="s">
        <v>1</v>
      </c>
      <c r="E9" s="78">
        <v>1</v>
      </c>
      <c r="F9" s="4">
        <v>31590</v>
      </c>
      <c r="G9" s="4">
        <v>31590</v>
      </c>
      <c r="H9" s="77" t="s">
        <v>111</v>
      </c>
      <c r="I9" s="6" t="s">
        <v>114</v>
      </c>
    </row>
    <row r="10" spans="1:9" x14ac:dyDescent="0.25">
      <c r="A10" s="133" t="s">
        <v>19</v>
      </c>
      <c r="B10" s="130"/>
      <c r="C10" s="130"/>
      <c r="D10" s="131"/>
      <c r="E10" s="131"/>
      <c r="F10" s="131"/>
      <c r="G10" s="132">
        <f>SUM(G7:G9)</f>
        <v>217190</v>
      </c>
      <c r="H10" s="132"/>
      <c r="I10" s="131"/>
    </row>
    <row r="11" spans="1:9" x14ac:dyDescent="0.25">
      <c r="A11" s="134"/>
      <c r="B11" s="134"/>
      <c r="C11" s="134"/>
      <c r="D11" s="134"/>
      <c r="E11" s="134"/>
      <c r="F11" s="134"/>
      <c r="G11" s="134"/>
      <c r="H11" s="134"/>
      <c r="I11" s="134"/>
    </row>
    <row r="12" spans="1:9" x14ac:dyDescent="0.25">
      <c r="A12" s="134"/>
      <c r="B12" s="134"/>
      <c r="C12" s="134"/>
      <c r="D12" s="134"/>
      <c r="E12" s="134"/>
      <c r="F12" s="134"/>
      <c r="G12" s="134"/>
      <c r="H12" s="134"/>
      <c r="I12" s="134"/>
    </row>
    <row r="13" spans="1:9" x14ac:dyDescent="0.25">
      <c r="A13" s="134"/>
      <c r="B13" s="134"/>
      <c r="C13" s="134"/>
      <c r="D13" s="134"/>
      <c r="E13" s="134"/>
      <c r="F13" s="134"/>
      <c r="G13" s="134"/>
      <c r="H13" s="134"/>
      <c r="I13" s="134"/>
    </row>
  </sheetData>
  <mergeCells count="9">
    <mergeCell ref="G7:G8"/>
    <mergeCell ref="H7:H8"/>
    <mergeCell ref="I7:I8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workbookViewId="0">
      <selection activeCell="G37" sqref="G37"/>
    </sheetView>
  </sheetViews>
  <sheetFormatPr defaultRowHeight="15" x14ac:dyDescent="0.25"/>
  <cols>
    <col min="1" max="1" width="24" customWidth="1"/>
    <col min="2" max="2" width="22.28515625" customWidth="1"/>
    <col min="3" max="3" width="12.140625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4.5703125" customWidth="1"/>
    <col min="11" max="11" width="14.5703125" customWidth="1"/>
  </cols>
  <sheetData>
    <row r="2" spans="1:9" x14ac:dyDescent="0.25">
      <c r="B2" s="18" t="s">
        <v>68</v>
      </c>
      <c r="C2" s="17"/>
      <c r="D2" s="17"/>
      <c r="E2" s="17"/>
      <c r="F2" s="17"/>
    </row>
    <row r="3" spans="1:9" x14ac:dyDescent="0.25">
      <c r="B3" s="17"/>
      <c r="C3" s="17"/>
      <c r="D3" s="17"/>
      <c r="E3" s="17"/>
      <c r="F3" s="17"/>
    </row>
    <row r="6" spans="1:9" ht="49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</v>
      </c>
    </row>
    <row r="7" spans="1:9" x14ac:dyDescent="0.25">
      <c r="A7" s="105" t="s">
        <v>115</v>
      </c>
      <c r="B7" s="124" t="s">
        <v>116</v>
      </c>
      <c r="C7" s="105" t="s">
        <v>110</v>
      </c>
      <c r="D7" s="108" t="s">
        <v>1</v>
      </c>
      <c r="E7" s="108">
        <v>1</v>
      </c>
      <c r="F7" s="112">
        <v>500000</v>
      </c>
      <c r="G7" s="112">
        <v>500000</v>
      </c>
      <c r="H7" s="114" t="s">
        <v>117</v>
      </c>
      <c r="I7" s="105" t="s">
        <v>118</v>
      </c>
    </row>
    <row r="8" spans="1:9" ht="42.75" customHeight="1" thickBot="1" x14ac:dyDescent="0.3">
      <c r="A8" s="106"/>
      <c r="B8" s="125"/>
      <c r="C8" s="106"/>
      <c r="D8" s="109"/>
      <c r="E8" s="109"/>
      <c r="F8" s="113"/>
      <c r="G8" s="113"/>
      <c r="H8" s="115"/>
      <c r="I8" s="106"/>
    </row>
    <row r="9" spans="1:9" ht="15.75" thickBot="1" x14ac:dyDescent="0.3">
      <c r="A9" s="11"/>
      <c r="B9" s="11"/>
      <c r="C9" s="11"/>
      <c r="D9" s="12"/>
      <c r="E9" s="12"/>
      <c r="F9" s="12"/>
      <c r="G9" s="13">
        <f>SUM(G7:G8)</f>
        <v>500000</v>
      </c>
      <c r="H9" s="76"/>
      <c r="I9" s="15"/>
    </row>
  </sheetData>
  <mergeCells count="9">
    <mergeCell ref="G7:G8"/>
    <mergeCell ref="H7:H8"/>
    <mergeCell ref="I7:I8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ПЦФ3</vt:lpstr>
      <vt:lpstr>ПЦФ 1</vt:lpstr>
      <vt:lpstr>ПЦФ4</vt:lpstr>
      <vt:lpstr>ПЦф 7 Шәмшідін</vt:lpstr>
      <vt:lpstr>Лист21</vt:lpstr>
      <vt:lpstr>ПЦФ8 Насиев</vt:lpstr>
      <vt:lpstr>ПЦФ8Онаев</vt:lpstr>
      <vt:lpstr>ПЦФ Кармалиев</vt:lpstr>
      <vt:lpstr>ПЦФ Монтаев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2025-07-10T04:18:16Z</dcterms:modified>
</cp:coreProperties>
</file>